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  <Override PartName="/xl/ctrlProps/ctrlProp1.xml" ContentType="application/vnd.ms-excel.controlproperties+xml"/>
  <Override PartName="/xl/ctrlProps/ctrlProp2.xml" ContentType="application/vnd.ms-excel.controlproperties+xml"/>
  <Override PartName="/xl/charts/colors2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6004" codeName="{7A2D7E96-6E34-419A-AE5F-296B3A7E7977}"/>
  <workbookPr codeName="ThisWorkbook" hidePivotFieldList="1"/>
  <workbookProtection lockStructure="1"/>
  <bookViews>
    <workbookView xWindow="60" yWindow="0" windowWidth="23660" windowHeight="14460" tabRatio="700" activeTab="5"/>
  </bookViews>
  <sheets>
    <sheet name="A-P" sheetId="2" r:id="rId1"/>
    <sheet name="U-P" sheetId="4" r:id="rId2"/>
    <sheet name="P" sheetId="5" r:id="rId3"/>
    <sheet name="A-P-VZ" sheetId="7" r:id="rId4"/>
    <sheet name="P-A" sheetId="6" r:id="rId5"/>
    <sheet name="Graphs" sheetId="11" r:id="rId6"/>
    <sheet name="Calculation" sheetId="9" r:id="rId7"/>
    <sheet name="Analysis" sheetId="12" r:id="rId8"/>
    <sheet name="Erfassungstabelle" sheetId="1" r:id="rId9"/>
    <sheet name="Monats-Jahres-Vergl." sheetId="8" r:id="rId10"/>
  </sheets>
  <definedNames>
    <definedName name="A">OFFSET('Erfassungstabelle'!$H$6,,,COUNTA('Erfassungstabelle'!$H:$H)-1,)</definedName>
    <definedName name="A_P">OFFSET('Erfassungstabelle'!$L$6,,,COUNTA('Erfassungstabelle'!$L:$L)-1,)</definedName>
    <definedName name="Datum">OFFSET('Erfassungstabelle'!$D$6,,,COUNTA('Erfassungstabelle'!$D:$D)-1,)</definedName>
    <definedName name="faktor">'Erfassungstabelle'!$D$1</definedName>
    <definedName name="Month">INDEX('Calculation'!$D$13:$J$24,,MATCH('Graphs'!$B$3,'Calculation'!$D$12:$J$12,0))</definedName>
    <definedName name="P">OFFSET('Erfassungstabelle'!$F$6,,,COUNTA('Erfassungstabelle'!$F:$F)-1,)</definedName>
    <definedName name="Range">CHOOSE('Graphs'!$B$13,'Graphs'!$D$1:$N$20,'Graphs'!$P$1:'Graphs'!$Z$20,'Graphs'!$AB$1:$AL$20)</definedName>
    <definedName name="U_P">OFFSET('Erfassungstabelle'!$M$6,,,COUNTA('Erfassungstabelle'!$M:$M)-1,)</definedName>
    <definedName name="VZ">OFFSET('Erfassungstabelle'!$I$6,,,COUNTA('Erfassungstabelle'!$I:$I)-1,)</definedName>
    <definedName name="Weekday">INDEX('Calculation'!$D$3:$J$9,,MATCH('Graphs'!$B$3,'Calculation'!$D$2:$J$2,0))</definedName>
    <definedName name="WeekNum">INDEX('Calculation'!$D$28:$J$80,,MATCH('Graphs'!$B$3,'Calculation'!$D$27:$J$27,0))</definedName>
  </definedNames>
  <calcPr calcId="140001"/>
  <extLst/>
</workbook>
</file>

<file path=xl/sharedStrings.xml><?xml version="1.0" encoding="utf-8"?>
<sst xmlns="http://schemas.openxmlformats.org/spreadsheetml/2006/main" count="402" uniqueCount="79">
  <si>
    <t>Menschen</t>
  </si>
  <si>
    <t>O</t>
  </si>
  <si>
    <t>Datum</t>
  </si>
  <si>
    <t>Tag</t>
  </si>
  <si>
    <t>U/P</t>
  </si>
  <si>
    <t>A/P</t>
  </si>
  <si>
    <t>Mon.</t>
  </si>
  <si>
    <t>Faktor</t>
  </si>
  <si>
    <t>Aufträge A</t>
  </si>
  <si>
    <t>Umsatz U</t>
  </si>
  <si>
    <t>Partien P</t>
  </si>
  <si>
    <t>VZ-Verkäufer</t>
  </si>
  <si>
    <t>U/VK</t>
  </si>
  <si>
    <t>Konv. Bereich</t>
  </si>
  <si>
    <t>Kommentar
(optional)</t>
  </si>
  <si>
    <t>KW</t>
  </si>
  <si>
    <t>A</t>
  </si>
  <si>
    <t>VZ-VK</t>
  </si>
  <si>
    <t>P</t>
  </si>
  <si>
    <t>M</t>
  </si>
  <si>
    <t>U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</si>
  <si>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</si>
  <si>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</si>
  <si>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</si>
  <si>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</si>
  <si>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</si>
  <si>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</si>
  <si>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</si>
  <si>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</si>
  <si>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</si>
  <si>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</si>
  <si>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</si>
  <si>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</si>
  <si>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Monats-/ Jahresmittel:</t>
  </si>
  <si>
    <t>Monat</t>
  </si>
  <si>
    <t>Jahr</t>
  </si>
  <si>
    <t>Jahresmittel</t>
  </si>
  <si>
    <t>Mittelwert pro Tag</t>
  </si>
  <si>
    <t>J</t>
  </si>
  <si>
    <t>Comments:</t>
  </si>
  <si>
    <t>By Month</t>
  </si>
  <si>
    <t>Jan</t>
  </si>
  <si>
    <t>Feb</t>
  </si>
  <si>
    <t>Apr</t>
  </si>
  <si>
    <t>Jun</t>
  </si>
  <si>
    <t>Jul</t>
  </si>
  <si>
    <t>Aug</t>
  </si>
  <si>
    <t>Sep</t>
  </si>
  <si>
    <t>Nov</t>
  </si>
  <si>
    <t>By Weekday</t>
  </si>
  <si>
    <t>By Week Number</t>
  </si>
  <si>
    <t>Select</t>
  </si>
  <si>
    <t>Sum</t>
  </si>
  <si>
    <t>Average</t>
  </si>
  <si>
    <t>By WeekNum</t>
  </si>
  <si>
    <t>By Day</t>
  </si>
  <si>
    <t>Average of all weeks</t>
  </si>
  <si>
    <t>Average of all months</t>
  </si>
  <si>
    <t>Partien</t>
  </si>
  <si>
    <t>Umsatz</t>
  </si>
  <si>
    <t>Aufträge</t>
  </si>
  <si>
    <t>Orderschnitt</t>
  </si>
  <si>
    <t>Di</t>
  </si>
  <si>
    <t>Mo</t>
  </si>
  <si>
    <t>Mi</t>
  </si>
  <si>
    <t>Do</t>
  </si>
  <si>
    <t>Fr</t>
  </si>
  <si>
    <t>Sa</t>
  </si>
  <si>
    <t>So</t>
  </si>
  <si>
    <t>Mär</t>
  </si>
  <si>
    <t>Okt</t>
  </si>
  <si>
    <t>Dez</t>
  </si>
  <si>
    <t>#Menschen</t>
  </si>
  <si>
    <t>#Partien</t>
  </si>
  <si>
    <t>#Aufträge</t>
  </si>
  <si>
    <t>#Vollzeit Verkäufer</t>
  </si>
  <si>
    <t>nach Wochentagen</t>
  </si>
  <si>
    <t>nach Monaten</t>
  </si>
  <si>
    <t>Kalenderwoche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</si>
</sst>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d/m/yy;@"/>
    <numFmt numFmtId="166" formatCode="0.0%"/>
    <numFmt numFmtId="167" formatCode="d/m"/>
    <numFmt numFmtId="168" formatCode="0.0_ ;[Red]\-0.0\ "/>
    <numFmt numFmtId="169" formatCode="#,##0_ ;[Red]\-#,##0\ "/>
    <numFmt numFmtId="170" formatCode="#,##0.0"/>
    <numFmt numFmtId="171" formatCode="ddd"/>
    <numFmt numFmtId="172" formatCode="_(* #,##0_);_(* \(#,##0\);_(* &quot;-&quot;??_);_(@_)"/>
    <numFmt numFmtId="173" formatCode="ddd\,\ mmmm\ dd\,\ yyyy"/>
    <numFmt numFmtId="174" formatCode="&quot;Average of all &quot;dddd&quot;s&quot;"/>
  </numFmts>
  <fonts count="21">
    <font>
      <sz val="10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color rgb="FF000099"/>
      <name val="Arial"/>
      <family val="2"/>
    </font>
    <font>
      <i/>
      <sz val="8"/>
      <name val="Arial"/>
      <family val="2"/>
    </font>
    <font>
      <sz val="9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1"/>
      <name val="Arial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4"/>
      <color theme="1" tint="0.35"/>
      <name val="Calibri"/>
      <family val="2"/>
    </font>
    <font>
      <sz val="10"/>
      <color rgb="FF000000"/>
      <name val="Calibri"/>
      <family val="2"/>
    </font>
    <font>
      <sz val="9.2"/>
      <color rgb="FF00000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color theme="1"/>
      <name val="Arial"/>
      <family val="2"/>
      <scheme val="minor"/>
    </font>
    <font>
      <sz val="8"/>
      <color rgb="FF0033CC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</cellStyleXfs>
  <cellXfs count="13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/>
      <protection locked="0"/>
    </xf>
    <xf numFmtId="167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/>
      <protection locked="0"/>
    </xf>
    <xf numFmtId="168" fontId="3" fillId="2" borderId="5" xfId="0" applyNumberFormat="1" applyFont="1" applyFill="1" applyBorder="1" applyAlignment="1" applyProtection="1">
      <alignment/>
      <protection locked="0"/>
    </xf>
    <xf numFmtId="168" fontId="3" fillId="2" borderId="6" xfId="0" applyNumberFormat="1" applyFont="1" applyFill="1" applyBorder="1" applyAlignment="1" applyProtection="1">
      <alignment/>
      <protection locked="0"/>
    </xf>
    <xf numFmtId="169" fontId="3" fillId="2" borderId="7" xfId="0" applyNumberFormat="1" applyFont="1" applyFill="1" applyBorder="1" applyAlignment="1" applyProtection="1">
      <alignment/>
      <protection locked="0"/>
    </xf>
    <xf numFmtId="169" fontId="3" fillId="2" borderId="8" xfId="0" applyNumberFormat="1" applyFont="1" applyFill="1" applyBorder="1" applyAlignment="1" applyProtection="1">
      <alignment/>
      <protection locked="0"/>
    </xf>
    <xf numFmtId="0" fontId="2" fillId="3" borderId="9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NumberFormat="1" applyFont="1" applyFill="1" applyBorder="1" applyAlignment="1" applyProtection="1">
      <alignment horizontal="center" vertical="top" wrapText="1"/>
      <protection/>
    </xf>
    <xf numFmtId="0" fontId="2" fillId="3" borderId="11" xfId="0" applyNumberFormat="1" applyFont="1" applyFill="1" applyBorder="1" applyAlignment="1" applyProtection="1">
      <alignment horizontal="center" vertical="top" wrapText="1"/>
      <protection/>
    </xf>
    <xf numFmtId="165" fontId="2" fillId="2" borderId="9" xfId="0" applyNumberFormat="1" applyFont="1" applyFill="1" applyBorder="1" applyAlignment="1" applyProtection="1">
      <alignment horizontal="center" vertical="top" wrapText="1"/>
      <protection/>
    </xf>
    <xf numFmtId="0" fontId="2" fillId="2" borderId="10" xfId="0" applyNumberFormat="1" applyFont="1" applyFill="1" applyBorder="1" applyAlignment="1" applyProtection="1">
      <alignment horizontal="center" vertical="top" wrapText="1"/>
      <protection/>
    </xf>
    <xf numFmtId="0" fontId="2" fillId="2" borderId="11" xfId="0" applyNumberFormat="1" applyFont="1" applyFill="1" applyBorder="1" applyAlignment="1" applyProtection="1">
      <alignment horizontal="center" vertical="top" wrapText="1"/>
      <protection/>
    </xf>
    <xf numFmtId="0" fontId="3" fillId="3" borderId="3" xfId="0" applyNumberFormat="1" applyFont="1" applyFill="1" applyBorder="1" applyAlignment="1" applyProtection="1">
      <alignment horizontal="left"/>
      <protection/>
    </xf>
    <xf numFmtId="0" fontId="3" fillId="3" borderId="8" xfId="0" applyNumberFormat="1" applyFont="1" applyFill="1" applyBorder="1" applyAlignment="1" applyProtection="1">
      <alignment horizontal="left"/>
      <protection/>
    </xf>
    <xf numFmtId="0" fontId="3" fillId="3" borderId="6" xfId="0" applyNumberFormat="1" applyFont="1" applyFill="1" applyBorder="1" applyAlignment="1" applyProtection="1">
      <alignment horizontal="left"/>
      <protection/>
    </xf>
    <xf numFmtId="3" fontId="3" fillId="3" borderId="8" xfId="0" applyNumberFormat="1" applyFont="1" applyFill="1" applyBorder="1" applyAlignment="1" applyProtection="1">
      <alignment/>
      <protection/>
    </xf>
    <xf numFmtId="1" fontId="3" fillId="3" borderId="3" xfId="0" applyNumberFormat="1" applyFont="1" applyFill="1" applyBorder="1" applyAlignment="1" applyProtection="1">
      <alignment/>
      <protection/>
    </xf>
    <xf numFmtId="1" fontId="3" fillId="3" borderId="8" xfId="0" applyNumberFormat="1" applyFont="1" applyFill="1" applyBorder="1" applyAlignment="1" applyProtection="1">
      <alignment/>
      <protection/>
    </xf>
    <xf numFmtId="166" fontId="3" fillId="3" borderId="8" xfId="0" applyNumberFormat="1" applyFont="1" applyFill="1" applyBorder="1" applyAlignment="1" applyProtection="1">
      <alignment/>
      <protection/>
    </xf>
    <xf numFmtId="1" fontId="3" fillId="3" borderId="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2" fillId="2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center"/>
      <protection/>
    </xf>
    <xf numFmtId="3" fontId="3" fillId="4" borderId="12" xfId="0" applyNumberFormat="1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3" fontId="3" fillId="4" borderId="8" xfId="0" applyNumberFormat="1" applyFont="1" applyFill="1" applyBorder="1" applyAlignment="1" applyProtection="1">
      <alignment/>
      <protection locked="0"/>
    </xf>
    <xf numFmtId="3" fontId="3" fillId="4" borderId="7" xfId="0" applyNumberFormat="1" applyFont="1" applyFill="1" applyBorder="1" applyAlignment="1" applyProtection="1">
      <alignment/>
      <protection locked="0"/>
    </xf>
    <xf numFmtId="167" fontId="3" fillId="2" borderId="13" xfId="0" applyNumberFormat="1" applyFont="1" applyFill="1" applyBorder="1" applyAlignment="1" applyProtection="1">
      <alignment horizontal="center"/>
      <protection locked="0"/>
    </xf>
    <xf numFmtId="169" fontId="3" fillId="2" borderId="14" xfId="0" applyNumberFormat="1" applyFont="1" applyFill="1" applyBorder="1" applyAlignment="1" applyProtection="1">
      <alignment/>
      <protection locked="0"/>
    </xf>
    <xf numFmtId="168" fontId="3" fillId="2" borderId="15" xfId="0" applyNumberFormat="1" applyFont="1" applyFill="1" applyBorder="1" applyAlignment="1" applyProtection="1">
      <alignment/>
      <protection locked="0"/>
    </xf>
    <xf numFmtId="1" fontId="3" fillId="2" borderId="16" xfId="0" applyNumberFormat="1" applyFont="1" applyFill="1" applyBorder="1" applyAlignment="1" applyProtection="1">
      <alignment/>
      <protection locked="0"/>
    </xf>
    <xf numFmtId="0" fontId="3" fillId="3" borderId="17" xfId="0" applyNumberFormat="1" applyFont="1" applyFill="1" applyBorder="1" applyAlignment="1" applyProtection="1">
      <alignment horizontal="left"/>
      <protection/>
    </xf>
    <xf numFmtId="0" fontId="3" fillId="3" borderId="18" xfId="0" applyNumberFormat="1" applyFont="1" applyFill="1" applyBorder="1" applyAlignment="1" applyProtection="1">
      <alignment horizontal="left"/>
      <protection/>
    </xf>
    <xf numFmtId="0" fontId="3" fillId="3" borderId="19" xfId="0" applyNumberFormat="1" applyFont="1" applyFill="1" applyBorder="1" applyAlignment="1" applyProtection="1">
      <alignment horizontal="left"/>
      <protection/>
    </xf>
    <xf numFmtId="167" fontId="3" fillId="2" borderId="17" xfId="0" applyNumberFormat="1" applyFont="1" applyFill="1" applyBorder="1" applyAlignment="1" applyProtection="1">
      <alignment horizontal="center"/>
      <protection locked="0"/>
    </xf>
    <xf numFmtId="3" fontId="3" fillId="4" borderId="18" xfId="0" applyNumberFormat="1" applyFont="1" applyFill="1" applyBorder="1" applyAlignment="1" applyProtection="1">
      <alignment/>
      <protection locked="0"/>
    </xf>
    <xf numFmtId="3" fontId="3" fillId="3" borderId="18" xfId="0" applyNumberFormat="1" applyFont="1" applyFill="1" applyBorder="1" applyAlignment="1" applyProtection="1">
      <alignment/>
      <protection/>
    </xf>
    <xf numFmtId="169" fontId="3" fillId="2" borderId="18" xfId="0" applyNumberFormat="1" applyFont="1" applyFill="1" applyBorder="1" applyAlignment="1" applyProtection="1">
      <alignment/>
      <protection locked="0"/>
    </xf>
    <xf numFmtId="168" fontId="3" fillId="2" borderId="19" xfId="0" applyNumberFormat="1" applyFont="1" applyFill="1" applyBorder="1" applyAlignment="1" applyProtection="1">
      <alignment/>
      <protection locked="0"/>
    </xf>
    <xf numFmtId="1" fontId="3" fillId="3" borderId="17" xfId="0" applyNumberFormat="1" applyFont="1" applyFill="1" applyBorder="1" applyAlignment="1" applyProtection="1">
      <alignment/>
      <protection/>
    </xf>
    <xf numFmtId="1" fontId="3" fillId="3" borderId="18" xfId="0" applyNumberFormat="1" applyFont="1" applyFill="1" applyBorder="1" applyAlignment="1" applyProtection="1">
      <alignment/>
      <protection/>
    </xf>
    <xf numFmtId="166" fontId="3" fillId="3" borderId="18" xfId="0" applyNumberFormat="1" applyFont="1" applyFill="1" applyBorder="1" applyAlignment="1" applyProtection="1">
      <alignment/>
      <protection/>
    </xf>
    <xf numFmtId="1" fontId="3" fillId="3" borderId="19" xfId="0" applyNumberFormat="1" applyFont="1" applyFill="1" applyBorder="1" applyAlignment="1" applyProtection="1">
      <alignment/>
      <protection/>
    </xf>
    <xf numFmtId="1" fontId="3" fillId="2" borderId="20" xfId="0" applyNumberFormat="1" applyFont="1" applyFill="1" applyBorder="1" applyAlignment="1" applyProtection="1">
      <alignment/>
      <protection locked="0"/>
    </xf>
    <xf numFmtId="3" fontId="3" fillId="3" borderId="12" xfId="0" applyNumberFormat="1" applyFont="1" applyFill="1" applyBorder="1" applyAlignment="1" applyProtection="1">
      <alignment/>
      <protection/>
    </xf>
    <xf numFmtId="166" fontId="3" fillId="3" borderId="12" xfId="20" applyNumberFormat="1" applyFont="1" applyFill="1" applyBorder="1" applyAlignment="1" applyProtection="1">
      <alignment/>
      <protection/>
    </xf>
    <xf numFmtId="170" fontId="3" fillId="4" borderId="12" xfId="0" applyNumberFormat="1" applyFont="1" applyFill="1" applyBorder="1" applyAlignment="1" applyProtection="1">
      <alignment/>
      <protection/>
    </xf>
    <xf numFmtId="0" fontId="3" fillId="3" borderId="21" xfId="0" applyNumberFormat="1" applyFont="1" applyFill="1" applyBorder="1" applyAlignment="1" applyProtection="1">
      <alignment horizontal="left"/>
      <protection/>
    </xf>
    <xf numFmtId="0" fontId="3" fillId="3" borderId="22" xfId="0" applyNumberFormat="1" applyFont="1" applyFill="1" applyBorder="1" applyAlignment="1" applyProtection="1">
      <alignment horizontal="left"/>
      <protection/>
    </xf>
    <xf numFmtId="0" fontId="3" fillId="3" borderId="23" xfId="0" applyNumberFormat="1" applyFont="1" applyFill="1" applyBorder="1" applyAlignment="1" applyProtection="1">
      <alignment horizontal="left"/>
      <protection/>
    </xf>
    <xf numFmtId="167" fontId="3" fillId="2" borderId="21" xfId="0" applyNumberFormat="1" applyFont="1" applyFill="1" applyBorder="1" applyAlignment="1" applyProtection="1">
      <alignment horizontal="center"/>
      <protection locked="0"/>
    </xf>
    <xf numFmtId="3" fontId="3" fillId="4" borderId="22" xfId="0" applyNumberFormat="1" applyFont="1" applyFill="1" applyBorder="1" applyAlignment="1" applyProtection="1">
      <alignment/>
      <protection locked="0"/>
    </xf>
    <xf numFmtId="3" fontId="3" fillId="3" borderId="22" xfId="0" applyNumberFormat="1" applyFont="1" applyFill="1" applyBorder="1" applyAlignment="1" applyProtection="1">
      <alignment/>
      <protection/>
    </xf>
    <xf numFmtId="169" fontId="3" fillId="2" borderId="22" xfId="0" applyNumberFormat="1" applyFont="1" applyFill="1" applyBorder="1" applyAlignment="1" applyProtection="1">
      <alignment/>
      <protection locked="0"/>
    </xf>
    <xf numFmtId="168" fontId="3" fillId="2" borderId="23" xfId="0" applyNumberFormat="1" applyFont="1" applyFill="1" applyBorder="1" applyAlignment="1" applyProtection="1">
      <alignment/>
      <protection locked="0"/>
    </xf>
    <xf numFmtId="1" fontId="3" fillId="3" borderId="21" xfId="0" applyNumberFormat="1" applyFont="1" applyFill="1" applyBorder="1" applyAlignment="1" applyProtection="1">
      <alignment/>
      <protection/>
    </xf>
    <xf numFmtId="1" fontId="3" fillId="3" borderId="22" xfId="0" applyNumberFormat="1" applyFont="1" applyFill="1" applyBorder="1" applyAlignment="1" applyProtection="1">
      <alignment/>
      <protection/>
    </xf>
    <xf numFmtId="166" fontId="3" fillId="3" borderId="22" xfId="0" applyNumberFormat="1" applyFont="1" applyFill="1" applyBorder="1" applyAlignment="1" applyProtection="1">
      <alignment/>
      <protection/>
    </xf>
    <xf numFmtId="1" fontId="3" fillId="3" borderId="23" xfId="0" applyNumberFormat="1" applyFont="1" applyFill="1" applyBorder="1" applyAlignment="1" applyProtection="1">
      <alignment/>
      <protection/>
    </xf>
    <xf numFmtId="1" fontId="3" fillId="2" borderId="24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4" borderId="0" xfId="0" applyFill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4" borderId="11" xfId="0" applyNumberFormat="1" applyFont="1" applyFill="1" applyBorder="1" applyAlignment="1" applyProtection="1">
      <alignment horizontal="center" vertical="top" wrapText="1"/>
      <protection/>
    </xf>
    <xf numFmtId="166" fontId="2" fillId="3" borderId="10" xfId="20" applyNumberFormat="1" applyFont="1" applyFill="1" applyBorder="1" applyAlignment="1" applyProtection="1">
      <alignment horizontal="center" vertical="top" wrapText="1"/>
      <protection/>
    </xf>
    <xf numFmtId="166" fontId="0" fillId="0" borderId="0" xfId="20" applyNumberFormat="1" applyFont="1" applyAlignment="1">
      <alignment vertical="center"/>
    </xf>
    <xf numFmtId="170" fontId="0" fillId="0" borderId="0" xfId="0" applyNumberFormat="1" applyAlignment="1">
      <alignment vertical="center"/>
    </xf>
    <xf numFmtId="3" fontId="0" fillId="3" borderId="12" xfId="0" applyNumberFormat="1" applyFill="1" applyBorder="1" applyAlignment="1">
      <alignment vertical="center"/>
    </xf>
    <xf numFmtId="166" fontId="0" fillId="3" borderId="12" xfId="2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3" fontId="0" fillId="4" borderId="12" xfId="0" applyNumberFormat="1" applyFill="1" applyBorder="1" applyAlignment="1">
      <alignment vertical="center"/>
    </xf>
    <xf numFmtId="170" fontId="0" fillId="4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3" fontId="4" fillId="3" borderId="12" xfId="0" applyNumberFormat="1" applyFont="1" applyFill="1" applyBorder="1" applyAlignment="1">
      <alignment vertical="center"/>
    </xf>
    <xf numFmtId="170" fontId="4" fillId="3" borderId="12" xfId="0" applyNumberFormat="1" applyFont="1" applyFill="1" applyBorder="1" applyAlignment="1">
      <alignment vertical="center"/>
    </xf>
    <xf numFmtId="166" fontId="4" fillId="3" borderId="12" xfId="20" applyNumberFormat="1" applyFont="1" applyFill="1" applyBorder="1" applyAlignment="1">
      <alignment vertical="center"/>
    </xf>
    <xf numFmtId="167" fontId="3" fillId="2" borderId="26" xfId="0" applyNumberFormat="1" applyFont="1" applyFill="1" applyBorder="1" applyAlignment="1" applyProtection="1">
      <alignment horizontal="center"/>
      <protection locked="0"/>
    </xf>
    <xf numFmtId="169" fontId="3" fillId="2" borderId="27" xfId="0" applyNumberFormat="1" applyFont="1" applyFill="1" applyBorder="1" applyAlignment="1" applyProtection="1">
      <alignment/>
      <protection locked="0"/>
    </xf>
    <xf numFmtId="168" fontId="3" fillId="2" borderId="28" xfId="0" applyNumberFormat="1" applyFont="1" applyFill="1" applyBorder="1" applyAlignment="1" applyProtection="1">
      <alignment/>
      <protection locked="0"/>
    </xf>
    <xf numFmtId="0" fontId="3" fillId="3" borderId="13" xfId="0" applyNumberFormat="1" applyFont="1" applyFill="1" applyBorder="1" applyAlignment="1" applyProtection="1">
      <alignment horizontal="left"/>
      <protection/>
    </xf>
    <xf numFmtId="0" fontId="3" fillId="3" borderId="14" xfId="0" applyNumberFormat="1" applyFont="1" applyFill="1" applyBorder="1" applyAlignment="1" applyProtection="1">
      <alignment horizontal="left"/>
      <protection/>
    </xf>
    <xf numFmtId="0" fontId="3" fillId="3" borderId="15" xfId="0" applyNumberFormat="1" applyFont="1" applyFill="1" applyBorder="1" applyAlignment="1" applyProtection="1">
      <alignment horizontal="left"/>
      <protection/>
    </xf>
    <xf numFmtId="3" fontId="3" fillId="4" borderId="14" xfId="0" applyNumberFormat="1" applyFont="1" applyFill="1" applyBorder="1" applyAlignment="1" applyProtection="1">
      <alignment/>
      <protection locked="0"/>
    </xf>
    <xf numFmtId="3" fontId="3" fillId="3" borderId="14" xfId="0" applyNumberFormat="1" applyFont="1" applyFill="1" applyBorder="1" applyAlignment="1" applyProtection="1">
      <alignment/>
      <protection/>
    </xf>
    <xf numFmtId="1" fontId="3" fillId="3" borderId="13" xfId="0" applyNumberFormat="1" applyFont="1" applyFill="1" applyBorder="1" applyAlignment="1" applyProtection="1">
      <alignment/>
      <protection/>
    </xf>
    <xf numFmtId="1" fontId="3" fillId="3" borderId="14" xfId="0" applyNumberFormat="1" applyFont="1" applyFill="1" applyBorder="1" applyAlignment="1" applyProtection="1">
      <alignment/>
      <protection/>
    </xf>
    <xf numFmtId="166" fontId="3" fillId="3" borderId="14" xfId="0" applyNumberFormat="1" applyFont="1" applyFill="1" applyBorder="1" applyAlignment="1" applyProtection="1">
      <alignment/>
      <protection/>
    </xf>
    <xf numFmtId="1" fontId="3" fillId="3" borderId="15" xfId="0" applyNumberFormat="1" applyFont="1" applyFill="1" applyBorder="1" applyAlignment="1" applyProtection="1">
      <alignment/>
      <protection/>
    </xf>
    <xf numFmtId="170" fontId="3" fillId="3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17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2" fontId="3" fillId="0" borderId="0" xfId="2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2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64" fontId="3" fillId="0" borderId="0" xfId="21" applyFont="1" applyBorder="1" applyAlignment="1">
      <alignment vertical="center"/>
    </xf>
    <xf numFmtId="164" fontId="3" fillId="0" borderId="31" xfId="2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73" fontId="3" fillId="0" borderId="38" xfId="0" applyNumberFormat="1" applyFont="1" applyBorder="1" applyAlignment="1">
      <alignment horizontal="center" vertical="center"/>
    </xf>
    <xf numFmtId="174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173" fontId="3" fillId="5" borderId="38" xfId="0" applyNumberFormat="1" applyFont="1" applyFill="1" applyBorder="1" applyAlignment="1" applyProtection="1">
      <alignment horizontal="center" vertical="center"/>
      <protection locked="0"/>
    </xf>
    <xf numFmtId="0" fontId="3" fillId="5" borderId="38" xfId="0" applyNumberFormat="1" applyFont="1" applyFill="1" applyBorder="1" applyAlignment="1" applyProtection="1">
      <alignment horizontal="center" vertical="center"/>
      <protection locked="0"/>
    </xf>
    <xf numFmtId="9" fontId="3" fillId="0" borderId="0" xfId="21" applyNumberFormat="1" applyFont="1" applyAlignment="1">
      <alignment vertical="center"/>
    </xf>
    <xf numFmtId="0" fontId="0" fillId="0" borderId="29" xfId="0" applyFont="1" applyBorder="1" applyAlignment="1" applyProtection="1">
      <alignment horizontal="center" vertical="center"/>
      <protection/>
    </xf>
    <xf numFmtId="3" fontId="3" fillId="2" borderId="8" xfId="0" applyNumberFormat="1" applyFont="1" applyFill="1" applyBorder="1" applyAlignment="1" applyProtection="1">
      <alignment/>
      <protection locked="0"/>
    </xf>
    <xf numFmtId="3" fontId="3" fillId="2" borderId="18" xfId="0" applyNumberFormat="1" applyFont="1" applyFill="1" applyBorder="1" applyAlignment="1" applyProtection="1">
      <alignment/>
      <protection locked="0"/>
    </xf>
    <xf numFmtId="3" fontId="3" fillId="2" borderId="14" xfId="0" applyNumberFormat="1" applyFont="1" applyFill="1" applyBorder="1" applyAlignment="1" applyProtection="1">
      <alignment/>
      <protection locked="0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Dezimal" xfId="21"/>
    <cellStyle name="Link" xfId="22"/>
    <cellStyle name="Besuchter Link" xfId="23"/>
    <cellStyle name="Link" xfId="24"/>
    <cellStyle name="Besuchter Link" xfId="25"/>
    <cellStyle name="Link" xfId="26"/>
    <cellStyle name="Besuchter Link" xfId="27"/>
    <cellStyle name="Link" xfId="28"/>
    <cellStyle name="Besuchter Link" xfId="29"/>
    <cellStyle name="Link" xfId="30"/>
    <cellStyle name="Besuchter Link" xfId="31"/>
    <cellStyle name="Link" xfId="32"/>
    <cellStyle name="Besuchter Link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99FF"/>
      <rgbColor rgb="00FFFF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Abschöpfung A/P (blau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 und 22-Tages-Durchschitt (rot) 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125"/>
          <c:y val="0.17175"/>
          <c:w val="0.908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Erfassungstabelle!$L$5</c:f>
              <c:strCache>
                <c:ptCount val="1"/>
                <c:pt idx="0">
                  <c:v>A/P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8100">
                <a:solidFill>
                  <a:srgbClr val="800000"/>
                </a:solidFill>
                <a:prstDash val="solid"/>
              </a:ln>
            </c:spPr>
            <c:trendlineType val="movingAvg"/>
            <c:period val="22"/>
          </c:trendline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linear"/>
            <c:dispEq val="0"/>
            <c:dispRSqr val="0"/>
          </c:trendline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Erfassungstabelle!$D$6:$D$199</c:f>
              <c:strCache/>
            </c:strRef>
          </c:cat>
          <c:val>
            <c:numLit>
              <c:ptCount val="569"/>
              <c:pt idx="0">
                <c:v>0.38072133985183</c:v>
              </c:pt>
              <c:pt idx="1">
                <c:v>0.528176774374882</c:v>
              </c:pt>
              <c:pt idx="2">
                <c:v>0.30348606708123</c:v>
              </c:pt>
              <c:pt idx="3">
                <c:v>0.155633053723596</c:v>
              </c:pt>
              <c:pt idx="4">
                <c:v>0.514322945137347</c:v>
              </c:pt>
              <c:pt idx="5">
                <c:v>0.293336081907377</c:v>
              </c:pt>
              <c:pt idx="6">
                <c:v>0.156232226048694</c:v>
              </c:pt>
              <c:pt idx="7">
                <c:v>0.244722390287688</c:v>
              </c:pt>
              <c:pt idx="8">
                <c:v>0.122701242325484</c:v>
              </c:pt>
              <c:pt idx="9">
                <c:v>0.275161161622635</c:v>
              </c:pt>
              <c:pt idx="10">
                <c:v>0.307406982976063</c:v>
              </c:pt>
              <c:pt idx="11">
                <c:v>0.148361947707322</c:v>
              </c:pt>
              <c:pt idx="12">
                <c:v>0.779329976585802</c:v>
              </c:pt>
              <c:pt idx="13">
                <c:v>0.283659272577716</c:v>
              </c:pt>
              <c:pt idx="14">
                <c:v>0.251053943200668</c:v>
              </c:pt>
              <c:pt idx="15">
                <c:v>0.212897301080954</c:v>
              </c:pt>
              <c:pt idx="16">
                <c:v>0.256448304518618</c:v>
              </c:pt>
              <c:pt idx="17">
                <c:v>0.200476680305809</c:v>
              </c:pt>
              <c:pt idx="18">
                <c:v>0.209157599667013</c:v>
              </c:pt>
              <c:pt idx="19">
                <c:v>0.317245163380015</c:v>
              </c:pt>
              <c:pt idx="20">
                <c:v>0.234980231408815</c:v>
              </c:pt>
              <c:pt idx="21">
                <c:v>0.283080006973715</c:v>
              </c:pt>
              <c:pt idx="22">
                <c:v>0.206188980396841</c:v>
              </c:pt>
              <c:pt idx="23">
                <c:v>0.0315128288361561</c:v>
              </c:pt>
              <c:pt idx="24">
                <c:v>0.162039012942089</c:v>
              </c:pt>
              <c:pt idx="25">
                <c:v>0.438217287090682</c:v>
              </c:pt>
              <c:pt idx="26">
                <c:v>0.248092321291465</c:v>
              </c:pt>
              <c:pt idx="27">
                <c:v>0.434503026295645</c:v>
              </c:pt>
              <c:pt idx="28">
                <c:v>0.41110013159608</c:v>
              </c:pt>
              <c:pt idx="29">
                <c:v>0.201915860486838</c:v>
              </c:pt>
              <c:pt idx="30">
                <c:v>0.117724017773136</c:v>
              </c:pt>
              <c:pt idx="31">
                <c:v>0.356240550453103</c:v>
              </c:pt>
              <c:pt idx="32">
                <c:v>0.357726248013634</c:v>
              </c:pt>
              <c:pt idx="33">
                <c:v>0.218507995155823</c:v>
              </c:pt>
              <c:pt idx="34">
                <c:v>0.135199047139165</c:v>
              </c:pt>
              <c:pt idx="35">
                <c:v>0.199976424429633</c:v>
              </c:pt>
              <c:pt idx="36">
                <c:v>0.17511104104773</c:v>
              </c:pt>
              <c:pt idx="37">
                <c:v>0.27947200496743</c:v>
              </c:pt>
              <c:pt idx="38">
                <c:v>0.282835208444534</c:v>
              </c:pt>
              <c:pt idx="39">
                <c:v>0.50976425017292</c:v>
              </c:pt>
              <c:pt idx="40">
                <c:v>0.141506484442877</c:v>
              </c:pt>
              <c:pt idx="41">
                <c:v>0.120294187436456</c:v>
              </c:pt>
              <c:pt idx="42">
                <c:v>0.343049884765393</c:v>
              </c:pt>
              <c:pt idx="43">
                <c:v>0.212540656365885</c:v>
              </c:pt>
              <c:pt idx="44">
                <c:v>0.470444230379726</c:v>
              </c:pt>
              <c:pt idx="45">
                <c:v>0.369595081183117</c:v>
              </c:pt>
              <c:pt idx="46">
                <c:v>0.314288300081177</c:v>
              </c:pt>
              <c:pt idx="47">
                <c:v>0.638411641286921</c:v>
              </c:pt>
              <c:pt idx="48">
                <c:v>0.388859924581509</c:v>
              </c:pt>
              <c:pt idx="49">
                <c:v>0.759074819497483</c:v>
              </c:pt>
              <c:pt idx="50">
                <c:v>0.473871151949645</c:v>
              </c:pt>
              <c:pt idx="51">
                <c:v>0.352235920586285</c:v>
              </c:pt>
              <c:pt idx="52">
                <c:v>0.469377793095098</c:v>
              </c:pt>
              <c:pt idx="53">
                <c:v>0.256689026206046</c:v>
              </c:pt>
              <c:pt idx="54">
                <c:v>0.315761896353319</c:v>
              </c:pt>
              <c:pt idx="55">
                <c:v>0.260488677700629</c:v>
              </c:pt>
              <c:pt idx="56">
                <c:v>0.235084632728294</c:v>
              </c:pt>
              <c:pt idx="57">
                <c:v>0.314817199265929</c:v>
              </c:pt>
              <c:pt idx="58">
                <c:v>0.156213692852054</c:v>
              </c:pt>
              <c:pt idx="59">
                <c:v>0.248130589490529</c:v>
              </c:pt>
              <c:pt idx="60">
                <c:v>0.39987085273877</c:v>
              </c:pt>
              <c:pt idx="61">
                <c:v>0.171402697997072</c:v>
              </c:pt>
              <c:pt idx="62">
                <c:v>0.277585641372608</c:v>
              </c:pt>
              <c:pt idx="63">
                <c:v>0.327229167511934</c:v>
              </c:pt>
              <c:pt idx="64">
                <c:v>0.142657473714783</c:v>
              </c:pt>
              <c:pt idx="65">
                <c:v>0.262819613930993</c:v>
              </c:pt>
              <c:pt idx="66">
                <c:v>0.305165858262831</c:v>
              </c:pt>
              <c:pt idx="67">
                <c:v>0.183616276305468</c:v>
              </c:pt>
              <c:pt idx="68">
                <c:v>0.0791608256995296</c:v>
              </c:pt>
              <c:pt idx="69">
                <c:v>0.194934003614841</c:v>
              </c:pt>
              <c:pt idx="70">
                <c:v>0.578388104397371</c:v>
              </c:pt>
              <c:pt idx="71">
                <c:v>0.217293080871297</c:v>
              </c:pt>
              <c:pt idx="72">
                <c:v>0.350351968521905</c:v>
              </c:pt>
              <c:pt idx="73">
                <c:v>0.368406811446417</c:v>
              </c:pt>
              <c:pt idx="74">
                <c:v>0.489082123303224</c:v>
              </c:pt>
              <c:pt idx="75">
                <c:v>0.328315220719143</c:v>
              </c:pt>
              <c:pt idx="76">
                <c:v>0.260211594446464</c:v>
              </c:pt>
              <c:pt idx="77">
                <c:v>0.235187616371758</c:v>
              </c:pt>
              <c:pt idx="78">
                <c:v>0.191567084738428</c:v>
              </c:pt>
              <c:pt idx="79">
                <c:v>0.377745490875826</c:v>
              </c:pt>
              <c:pt idx="80">
                <c:v>0.409286913407911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</c:numLit>
          </c:val>
          <c:smooth val="0"/>
        </c:ser>
        <c:marker val="1"/>
        <c:axId val="21374140"/>
        <c:axId val="58149533"/>
      </c:lineChart>
      <c:dateAx>
        <c:axId val="21374140"/>
        <c:scaling>
          <c:orientation val="minMax"/>
        </c:scaling>
        <c:axPos val="b"/>
        <c:delete val="0"/>
        <c:numFmt formatCode="d\.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8149533"/>
        <c:crosses val="autoZero"/>
        <c:auto val="1"/>
        <c:baseTimeUnit val="days"/>
        <c:minorUnit val="1"/>
        <c:minorTimeUnit val="months"/>
        <c:noMultiLvlLbl val="0"/>
      </c:dateAx>
      <c:valAx>
        <c:axId val="5814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37414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de-DE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Umssatz pro Partie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(blau) und 22-Tages-Durchschitt (rot) 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675"/>
          <c:w val="0.915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Erfassungstabelle!$M$5</c:f>
              <c:strCache>
                <c:ptCount val="1"/>
                <c:pt idx="0">
                  <c:v>U/P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8100">
                <a:solidFill>
                  <a:srgbClr val="800000"/>
                </a:solidFill>
                <a:prstDash val="solid"/>
              </a:ln>
            </c:spPr>
            <c:trendlineType val="movingAvg"/>
            <c:period val="22"/>
          </c:trendline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[0]!Datum</c:f>
              <c:strCache/>
            </c:strRef>
          </c:cat>
          <c:val>
            <c:numLit>
              <c:ptCount val="569"/>
              <c:pt idx="0">
                <c:v>1402.473466731534</c:v>
              </c:pt>
              <c:pt idx="1">
                <c:v>548.0473376783777</c:v>
              </c:pt>
              <c:pt idx="2">
                <c:v>1203.366486344186</c:v>
              </c:pt>
              <c:pt idx="3">
                <c:v>187.0617978000683</c:v>
              </c:pt>
              <c:pt idx="4">
                <c:v>3375.46343207114</c:v>
              </c:pt>
              <c:pt idx="5">
                <c:v>806.8960148474295</c:v>
              </c:pt>
              <c:pt idx="6">
                <c:v>375.0135615763076</c:v>
              </c:pt>
              <c:pt idx="7">
                <c:v>2291.920863324854</c:v>
              </c:pt>
              <c:pt idx="8">
                <c:v>72.10199849522554</c:v>
              </c:pt>
              <c:pt idx="9">
                <c:v>727.544692011863</c:v>
              </c:pt>
              <c:pt idx="10">
                <c:v>1240.834306077899</c:v>
              </c:pt>
              <c:pt idx="11">
                <c:v>525.6544581200837</c:v>
              </c:pt>
              <c:pt idx="12">
                <c:v>454.8262247585574</c:v>
              </c:pt>
              <c:pt idx="13">
                <c:v>1039.574359407438</c:v>
              </c:pt>
              <c:pt idx="14">
                <c:v>470.5569706231015</c:v>
              </c:pt>
              <c:pt idx="15">
                <c:v>717.4693246540883</c:v>
              </c:pt>
              <c:pt idx="16">
                <c:v>634.5413318872824</c:v>
              </c:pt>
              <c:pt idx="17">
                <c:v>663.6677549840971</c:v>
              </c:pt>
              <c:pt idx="18">
                <c:v>807.2048245433152</c:v>
              </c:pt>
              <c:pt idx="19">
                <c:v>803.9755642937083</c:v>
              </c:pt>
              <c:pt idx="20">
                <c:v>876.3775708603048</c:v>
              </c:pt>
              <c:pt idx="21">
                <c:v>383.741286267712</c:v>
              </c:pt>
              <c:pt idx="22">
                <c:v>862.815912799669</c:v>
              </c:pt>
              <c:pt idx="23">
                <c:v>87.75089069023952</c:v>
              </c:pt>
              <c:pt idx="24">
                <c:v>647.1972025583786</c:v>
              </c:pt>
              <c:pt idx="25">
                <c:v>587.1708685224904</c:v>
              </c:pt>
              <c:pt idx="26">
                <c:v>870.0701452392175</c:v>
              </c:pt>
              <c:pt idx="27">
                <c:v>359.3166262622303</c:v>
              </c:pt>
              <c:pt idx="28">
                <c:v>1663.478329375095</c:v>
              </c:pt>
              <c:pt idx="29">
                <c:v>163.4141095107129</c:v>
              </c:pt>
              <c:pt idx="30">
                <c:v>132.8145439263842</c:v>
              </c:pt>
              <c:pt idx="31">
                <c:v>1149.164222431564</c:v>
              </c:pt>
              <c:pt idx="32">
                <c:v>836.964554067686</c:v>
              </c:pt>
              <c:pt idx="33">
                <c:v>824.664094011058</c:v>
              </c:pt>
              <c:pt idx="34">
                <c:v>469.5668984663612</c:v>
              </c:pt>
              <c:pt idx="35">
                <c:v>334.1520142405748</c:v>
              </c:pt>
              <c:pt idx="36">
                <c:v>657.5137578752764</c:v>
              </c:pt>
              <c:pt idx="37">
                <c:v>415.7112940766755</c:v>
              </c:pt>
              <c:pt idx="38">
                <c:v>615.36494482892</c:v>
              </c:pt>
              <c:pt idx="39">
                <c:v>962.2276778668555</c:v>
              </c:pt>
              <c:pt idx="40">
                <c:v>304.1282752463251</c:v>
              </c:pt>
              <c:pt idx="41">
                <c:v>501.5104063058222</c:v>
              </c:pt>
              <c:pt idx="42">
                <c:v>87.44023694146205</c:v>
              </c:pt>
              <c:pt idx="43">
                <c:v>361.1218986662279</c:v>
              </c:pt>
              <c:pt idx="44">
                <c:v>1043.181415827487</c:v>
              </c:pt>
              <c:pt idx="45">
                <c:v>1238.824080440472</c:v>
              </c:pt>
              <c:pt idx="46">
                <c:v>807.3490269941781</c:v>
              </c:pt>
              <c:pt idx="47">
                <c:v>848.3252766043137</c:v>
              </c:pt>
              <c:pt idx="48">
                <c:v>2112.488762040118</c:v>
              </c:pt>
              <c:pt idx="49">
                <c:v>552.2574756072494</c:v>
              </c:pt>
              <c:pt idx="50">
                <c:v>1264.213918719347</c:v>
              </c:pt>
              <c:pt idx="51">
                <c:v>628.9819466058154</c:v>
              </c:pt>
              <c:pt idx="52">
                <c:v>1783.390376975883</c:v>
              </c:pt>
              <c:pt idx="53">
                <c:v>441.3776324422549</c:v>
              </c:pt>
              <c:pt idx="54">
                <c:v>679.1960965835003</c:v>
              </c:pt>
              <c:pt idx="55">
                <c:v>425.3375047559867</c:v>
              </c:pt>
              <c:pt idx="56">
                <c:v>941.3559244037876</c:v>
              </c:pt>
              <c:pt idx="57">
                <c:v>530.5312169949318</c:v>
              </c:pt>
              <c:pt idx="58">
                <c:v>500.9777954052518</c:v>
              </c:pt>
              <c:pt idx="59">
                <c:v>102.8908188322104</c:v>
              </c:pt>
              <c:pt idx="60">
                <c:v>594.9778360589994</c:v>
              </c:pt>
              <c:pt idx="61">
                <c:v>1554.017375054336</c:v>
              </c:pt>
              <c:pt idx="62">
                <c:v>596.6017670242135</c:v>
              </c:pt>
              <c:pt idx="63">
                <c:v>276.2257184330363</c:v>
              </c:pt>
              <c:pt idx="64">
                <c:v>471.9356876021791</c:v>
              </c:pt>
              <c:pt idx="65">
                <c:v>585.286149529119</c:v>
              </c:pt>
              <c:pt idx="66">
                <c:v>346.3056732421082</c:v>
              </c:pt>
              <c:pt idx="67">
                <c:v>446.8719016058841</c:v>
              </c:pt>
              <c:pt idx="68">
                <c:v>961.3978514780775</c:v>
              </c:pt>
              <c:pt idx="69">
                <c:v>617.0661011887454</c:v>
              </c:pt>
              <c:pt idx="70">
                <c:v>1039.948477656513</c:v>
              </c:pt>
              <c:pt idx="71">
                <c:v>1011.840438439094</c:v>
              </c:pt>
              <c:pt idx="72">
                <c:v>1314.533639173337</c:v>
              </c:pt>
              <c:pt idx="73">
                <c:v>398.4758326406522</c:v>
              </c:pt>
              <c:pt idx="74">
                <c:v>1906.826181249469</c:v>
              </c:pt>
              <c:pt idx="75">
                <c:v>1301.766648144936</c:v>
              </c:pt>
              <c:pt idx="76">
                <c:v>959.6946454815976</c:v>
              </c:pt>
              <c:pt idx="77">
                <c:v>690.79889171697</c:v>
              </c:pt>
              <c:pt idx="78">
                <c:v>402.3912443941534</c:v>
              </c:pt>
              <c:pt idx="79">
                <c:v>1404.601083117205</c:v>
              </c:pt>
              <c:pt idx="80">
                <c:v>1050.027787275074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</c:numLit>
          </c:val>
          <c:smooth val="0"/>
        </c:ser>
        <c:marker val="1"/>
        <c:axId val="3218402"/>
        <c:axId val="28965619"/>
      </c:lineChart>
      <c:dateAx>
        <c:axId val="3218402"/>
        <c:scaling>
          <c:orientation val="minMax"/>
        </c:scaling>
        <c:axPos val="b"/>
        <c:delete val="0"/>
        <c:numFmt formatCode="d\.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8965619"/>
        <c:crosses val="autoZero"/>
        <c:auto val="1"/>
        <c:baseTimeUnit val="days"/>
        <c:majorUnit val="1"/>
        <c:majorTimeUnit val="days"/>
        <c:noMultiLvlLbl val="0"/>
      </c:dateAx>
      <c:valAx>
        <c:axId val="28965619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21840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de-DE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Partien (blau) und 6-Tages-Durchschitt (rot)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275"/>
          <c:y val="0.172"/>
          <c:w val="0.8927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Erfassungstabelle!$F$5</c:f>
              <c:strCache>
                <c:ptCount val="1"/>
                <c:pt idx="0">
                  <c:v>Partien P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8100">
                <a:solidFill>
                  <a:srgbClr val="800000"/>
                </a:solidFill>
                <a:prstDash val="solid"/>
              </a:ln>
            </c:spPr>
            <c:trendlineType val="movingAvg"/>
            <c:period val="6"/>
          </c:trendline>
          <c:cat>
            <c:strRef>
              <c:f>[0]!Datum</c:f>
              <c:strCache/>
            </c:strRef>
          </c:cat>
          <c:val>
            <c:numLit>
              <c:ptCount val="569"/>
              <c:pt idx="0">
                <c:v>63.22682369769198</c:v>
              </c:pt>
              <c:pt idx="1">
                <c:v>31.51661753148291</c:v>
              </c:pt>
              <c:pt idx="2">
                <c:v>29.15989048626518</c:v>
              </c:pt>
              <c:pt idx="3">
                <c:v>27.03726502543177</c:v>
              </c:pt>
              <c:pt idx="4">
                <c:v>22.0408621518099</c:v>
              </c:pt>
              <c:pt idx="5">
                <c:v>30.32385719321155</c:v>
              </c:pt>
              <c:pt idx="6">
                <c:v>62.543162984445</c:v>
              </c:pt>
              <c:pt idx="7">
                <c:v>20.40592618354894</c:v>
              </c:pt>
              <c:pt idx="8">
                <c:v>23.32946354788784</c:v>
              </c:pt>
              <c:pt idx="9">
                <c:v>26.10882204866358</c:v>
              </c:pt>
              <c:pt idx="10">
                <c:v>33.84298981851619</c:v>
              </c:pt>
              <c:pt idx="11">
                <c:v>71.87847536528571</c:v>
              </c:pt>
              <c:pt idx="12">
                <c:v>21.05545031010046</c:v>
              </c:pt>
              <c:pt idx="13">
                <c:v>28.9522234383136</c:v>
              </c:pt>
              <c:pt idx="14">
                <c:v>27.90747546677206</c:v>
              </c:pt>
              <c:pt idx="15">
                <c:v>17.8591512707425</c:v>
              </c:pt>
              <c:pt idx="16">
                <c:v>25.41511499859376</c:v>
              </c:pt>
              <c:pt idx="17">
                <c:v>57.2676409642722</c:v>
              </c:pt>
              <c:pt idx="18">
                <c:v>50.44751163352735</c:v>
              </c:pt>
              <c:pt idx="19">
                <c:v>26.35439074506257</c:v>
              </c:pt>
              <c:pt idx="20">
                <c:v>28.41139954412958</c:v>
              </c:pt>
              <c:pt idx="21">
                <c:v>32.48994588490347</c:v>
              </c:pt>
              <c:pt idx="22">
                <c:v>76.20732701343812</c:v>
              </c:pt>
              <c:pt idx="23">
                <c:v>55.57549970508255</c:v>
              </c:pt>
              <c:pt idx="24">
                <c:v>25.67768808495931</c:v>
              </c:pt>
              <c:pt idx="25">
                <c:v>26.18519927355007</c:v>
              </c:pt>
              <c:pt idx="26">
                <c:v>55.97901549694942</c:v>
              </c:pt>
              <c:pt idx="27">
                <c:v>41.49823741014125</c:v>
              </c:pt>
              <c:pt idx="28">
                <c:v>23.89311343197053</c:v>
              </c:pt>
              <c:pt idx="29">
                <c:v>42.19282098512017</c:v>
              </c:pt>
              <c:pt idx="30">
                <c:v>32.79746571288252</c:v>
              </c:pt>
              <c:pt idx="31">
                <c:v>28.6372176930577</c:v>
              </c:pt>
              <c:pt idx="32">
                <c:v>58.9811538124279</c:v>
              </c:pt>
              <c:pt idx="33">
                <c:v>75.58922641949478</c:v>
              </c:pt>
              <c:pt idx="34">
                <c:v>43.60738619505457</c:v>
              </c:pt>
              <c:pt idx="35">
                <c:v>41.12667710416147</c:v>
              </c:pt>
              <c:pt idx="36">
                <c:v>48.07812564564082</c:v>
              </c:pt>
              <c:pt idx="37">
                <c:v>51.93072125449053</c:v>
              </c:pt>
              <c:pt idx="38">
                <c:v>50.57413815794688</c:v>
              </c:pt>
              <c:pt idx="39">
                <c:v>56.86989532921176</c:v>
              </c:pt>
              <c:pt idx="40">
                <c:v>73.96100957754015</c:v>
              </c:pt>
              <c:pt idx="41">
                <c:v>53.34999669275829</c:v>
              </c:pt>
              <c:pt idx="42">
                <c:v>37.20818754620806</c:v>
              </c:pt>
              <c:pt idx="43">
                <c:v>47.05287116806419</c:v>
              </c:pt>
              <c:pt idx="44">
                <c:v>32.56654796402669</c:v>
              </c:pt>
              <c:pt idx="45">
                <c:v>57.3434458738457</c:v>
              </c:pt>
              <c:pt idx="46">
                <c:v>30.51835490622806</c:v>
              </c:pt>
              <c:pt idx="47">
                <c:v>30.10411925943476</c:v>
              </c:pt>
              <c:pt idx="48">
                <c:v>22.70982219597072</c:v>
              </c:pt>
              <c:pt idx="49">
                <c:v>10.80361044005204</c:v>
              </c:pt>
              <c:pt idx="50">
                <c:v>26.32942158733454</c:v>
              </c:pt>
              <c:pt idx="51">
                <c:v>51.82671618503021</c:v>
              </c:pt>
              <c:pt idx="52">
                <c:v>28.4163941657339</c:v>
              </c:pt>
              <c:pt idx="53">
                <c:v>19.62777368191092</c:v>
              </c:pt>
              <c:pt idx="54">
                <c:v>24.39544814053847</c:v>
              </c:pt>
              <c:pt idx="55">
                <c:v>55.72420691374537</c:v>
              </c:pt>
              <c:pt idx="56">
                <c:v>39.25110092656707</c:v>
              </c:pt>
              <c:pt idx="57">
                <c:v>68.94462102296502</c:v>
              </c:pt>
              <c:pt idx="58">
                <c:v>47.45452192670817</c:v>
              </c:pt>
              <c:pt idx="59">
                <c:v>46.98982266107269</c:v>
              </c:pt>
              <c:pt idx="60">
                <c:v>41.17953481235747</c:v>
              </c:pt>
              <c:pt idx="61">
                <c:v>19.20975214708823</c:v>
              </c:pt>
              <c:pt idx="62">
                <c:v>41.55950939635184</c:v>
              </c:pt>
              <c:pt idx="63">
                <c:v>42.04283247294816</c:v>
              </c:pt>
              <c:pt idx="64">
                <c:v>50.59280368738356</c:v>
              </c:pt>
              <c:pt idx="65">
                <c:v>33.67332824644844</c:v>
              </c:pt>
              <c:pt idx="66">
                <c:v>32.2625968951394</c:v>
              </c:pt>
              <c:pt idx="67">
                <c:v>33.05874758403683</c:v>
              </c:pt>
              <c:pt idx="68">
                <c:v>30.72970588593403</c:v>
              </c:pt>
              <c:pt idx="69">
                <c:v>60.40402070674658</c:v>
              </c:pt>
              <c:pt idx="70">
                <c:v>35.78067071636479</c:v>
              </c:pt>
              <c:pt idx="71">
                <c:v>73.14306145111223</c:v>
              </c:pt>
              <c:pt idx="72">
                <c:v>45.99407460686696</c:v>
              </c:pt>
              <c:pt idx="73">
                <c:v>37.43590742507259</c:v>
              </c:pt>
              <c:pt idx="74">
                <c:v>24.00356233752474</c:v>
              </c:pt>
              <c:pt idx="75">
                <c:v>46.44905188335409</c:v>
              </c:pt>
              <c:pt idx="76">
                <c:v>37.3891736324638</c:v>
              </c:pt>
              <c:pt idx="77">
                <c:v>60.80586481124732</c:v>
              </c:pt>
              <c:pt idx="78">
                <c:v>60.4002499739393</c:v>
              </c:pt>
              <c:pt idx="79">
                <c:v>35.69967005519146</c:v>
              </c:pt>
              <c:pt idx="80">
                <c:v>29.16527209768379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</c:numLit>
          </c:val>
          <c:smooth val="0"/>
        </c:ser>
        <c:marker val="1"/>
        <c:axId val="51004456"/>
        <c:axId val="56386921"/>
      </c:lineChart>
      <c:dateAx>
        <c:axId val="51004456"/>
        <c:scaling>
          <c:orientation val="minMax"/>
        </c:scaling>
        <c:axPos val="b"/>
        <c:delete val="0"/>
        <c:numFmt formatCode="d\.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6386921"/>
        <c:crosses val="autoZero"/>
        <c:auto val="1"/>
        <c:baseTimeUnit val="days"/>
        <c:majorUnit val="1"/>
        <c:majorTimeUnit val="months"/>
        <c:minorUnit val="1"/>
        <c:minorTimeUnit val="months"/>
        <c:noMultiLvlLbl val="0"/>
      </c:dateAx>
      <c:valAx>
        <c:axId val="56386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100445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de-DE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Abschöpfung A/P (blau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 und Vollzeitverkäufer (grün) 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55"/>
          <c:y val="0.1675"/>
          <c:w val="0.908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Erfassungstabelle!$L$5</c:f>
              <c:strCache>
                <c:ptCount val="1"/>
                <c:pt idx="0">
                  <c:v>A/P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8100">
                <a:solidFill>
                  <a:schemeClr val="tx2">
                    <a:lumMod val="50000"/>
                  </a:schemeClr>
                </a:solidFill>
                <a:prstDash val="solid"/>
              </a:ln>
            </c:spPr>
            <c:trendlineType val="movingAvg"/>
            <c:period val="22"/>
          </c:trendline>
          <c:cat>
            <c:strRef>
              <c:f>[0]!Datum</c:f>
              <c:strCache/>
            </c:strRef>
          </c:cat>
          <c:val>
            <c:numLit>
              <c:ptCount val="569"/>
              <c:pt idx="0">
                <c:v>0.38072133985183</c:v>
              </c:pt>
              <c:pt idx="1">
                <c:v>0.528176774374882</c:v>
              </c:pt>
              <c:pt idx="2">
                <c:v>0.30348606708123</c:v>
              </c:pt>
              <c:pt idx="3">
                <c:v>0.155633053723596</c:v>
              </c:pt>
              <c:pt idx="4">
                <c:v>0.514322945137347</c:v>
              </c:pt>
              <c:pt idx="5">
                <c:v>0.293336081907377</c:v>
              </c:pt>
              <c:pt idx="6">
                <c:v>0.156232226048694</c:v>
              </c:pt>
              <c:pt idx="7">
                <c:v>0.244722390287688</c:v>
              </c:pt>
              <c:pt idx="8">
                <c:v>0.122701242325484</c:v>
              </c:pt>
              <c:pt idx="9">
                <c:v>0.275161161622635</c:v>
              </c:pt>
              <c:pt idx="10">
                <c:v>0.307406982976063</c:v>
              </c:pt>
              <c:pt idx="11">
                <c:v>0.148361947707322</c:v>
              </c:pt>
              <c:pt idx="12">
                <c:v>0.779329976585802</c:v>
              </c:pt>
              <c:pt idx="13">
                <c:v>0.283659272577716</c:v>
              </c:pt>
              <c:pt idx="14">
                <c:v>0.251053943200668</c:v>
              </c:pt>
              <c:pt idx="15">
                <c:v>0.212897301080954</c:v>
              </c:pt>
              <c:pt idx="16">
                <c:v>0.256448304518618</c:v>
              </c:pt>
              <c:pt idx="17">
                <c:v>0.200476680305809</c:v>
              </c:pt>
              <c:pt idx="18">
                <c:v>0.209157599667013</c:v>
              </c:pt>
              <c:pt idx="19">
                <c:v>0.317245163380015</c:v>
              </c:pt>
              <c:pt idx="20">
                <c:v>0.234980231408815</c:v>
              </c:pt>
              <c:pt idx="21">
                <c:v>0.283080006973715</c:v>
              </c:pt>
              <c:pt idx="22">
                <c:v>0.206188980396841</c:v>
              </c:pt>
              <c:pt idx="23">
                <c:v>0.0315128288361561</c:v>
              </c:pt>
              <c:pt idx="24">
                <c:v>0.162039012942089</c:v>
              </c:pt>
              <c:pt idx="25">
                <c:v>0.438217287090682</c:v>
              </c:pt>
              <c:pt idx="26">
                <c:v>0.248092321291465</c:v>
              </c:pt>
              <c:pt idx="27">
                <c:v>0.434503026295645</c:v>
              </c:pt>
              <c:pt idx="28">
                <c:v>0.41110013159608</c:v>
              </c:pt>
              <c:pt idx="29">
                <c:v>0.201915860486838</c:v>
              </c:pt>
              <c:pt idx="30">
                <c:v>0.117724017773136</c:v>
              </c:pt>
              <c:pt idx="31">
                <c:v>0.356240550453103</c:v>
              </c:pt>
              <c:pt idx="32">
                <c:v>0.357726248013634</c:v>
              </c:pt>
              <c:pt idx="33">
                <c:v>0.218507995155823</c:v>
              </c:pt>
              <c:pt idx="34">
                <c:v>0.135199047139165</c:v>
              </c:pt>
              <c:pt idx="35">
                <c:v>0.199976424429633</c:v>
              </c:pt>
              <c:pt idx="36">
                <c:v>0.17511104104773</c:v>
              </c:pt>
              <c:pt idx="37">
                <c:v>0.27947200496743</c:v>
              </c:pt>
              <c:pt idx="38">
                <c:v>0.282835208444534</c:v>
              </c:pt>
              <c:pt idx="39">
                <c:v>0.50976425017292</c:v>
              </c:pt>
              <c:pt idx="40">
                <c:v>0.141506484442877</c:v>
              </c:pt>
              <c:pt idx="41">
                <c:v>0.120294187436456</c:v>
              </c:pt>
              <c:pt idx="42">
                <c:v>0.343049884765393</c:v>
              </c:pt>
              <c:pt idx="43">
                <c:v>0.212540656365885</c:v>
              </c:pt>
              <c:pt idx="44">
                <c:v>0.470444230379726</c:v>
              </c:pt>
              <c:pt idx="45">
                <c:v>0.369595081183117</c:v>
              </c:pt>
              <c:pt idx="46">
                <c:v>0.314288300081177</c:v>
              </c:pt>
              <c:pt idx="47">
                <c:v>0.638411641286921</c:v>
              </c:pt>
              <c:pt idx="48">
                <c:v>0.388859924581509</c:v>
              </c:pt>
              <c:pt idx="49">
                <c:v>0.759074819497483</c:v>
              </c:pt>
              <c:pt idx="50">
                <c:v>0.473871151949645</c:v>
              </c:pt>
              <c:pt idx="51">
                <c:v>0.352235920586285</c:v>
              </c:pt>
              <c:pt idx="52">
                <c:v>0.469377793095098</c:v>
              </c:pt>
              <c:pt idx="53">
                <c:v>0.256689026206046</c:v>
              </c:pt>
              <c:pt idx="54">
                <c:v>0.315761896353319</c:v>
              </c:pt>
              <c:pt idx="55">
                <c:v>0.260488677700629</c:v>
              </c:pt>
              <c:pt idx="56">
                <c:v>0.235084632728294</c:v>
              </c:pt>
              <c:pt idx="57">
                <c:v>0.314817199265929</c:v>
              </c:pt>
              <c:pt idx="58">
                <c:v>0.156213692852054</c:v>
              </c:pt>
              <c:pt idx="59">
                <c:v>0.248130589490529</c:v>
              </c:pt>
              <c:pt idx="60">
                <c:v>0.39987085273877</c:v>
              </c:pt>
              <c:pt idx="61">
                <c:v>0.171402697997072</c:v>
              </c:pt>
              <c:pt idx="62">
                <c:v>0.277585641372608</c:v>
              </c:pt>
              <c:pt idx="63">
                <c:v>0.327229167511934</c:v>
              </c:pt>
              <c:pt idx="64">
                <c:v>0.142657473714783</c:v>
              </c:pt>
              <c:pt idx="65">
                <c:v>0.262819613930993</c:v>
              </c:pt>
              <c:pt idx="66">
                <c:v>0.305165858262831</c:v>
              </c:pt>
              <c:pt idx="67">
                <c:v>0.183616276305468</c:v>
              </c:pt>
              <c:pt idx="68">
                <c:v>0.0791608256995296</c:v>
              </c:pt>
              <c:pt idx="69">
                <c:v>0.194934003614841</c:v>
              </c:pt>
              <c:pt idx="70">
                <c:v>0.578388104397371</c:v>
              </c:pt>
              <c:pt idx="71">
                <c:v>0.217293080871297</c:v>
              </c:pt>
              <c:pt idx="72">
                <c:v>0.350351968521905</c:v>
              </c:pt>
              <c:pt idx="73">
                <c:v>0.368406811446417</c:v>
              </c:pt>
              <c:pt idx="74">
                <c:v>0.489082123303224</c:v>
              </c:pt>
              <c:pt idx="75">
                <c:v>0.328315220719143</c:v>
              </c:pt>
              <c:pt idx="76">
                <c:v>0.260211594446464</c:v>
              </c:pt>
              <c:pt idx="77">
                <c:v>0.235187616371758</c:v>
              </c:pt>
              <c:pt idx="78">
                <c:v>0.191567084738428</c:v>
              </c:pt>
              <c:pt idx="79">
                <c:v>0.377745490875826</c:v>
              </c:pt>
              <c:pt idx="80">
                <c:v>0.409286913407911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</c:numLit>
          </c:val>
          <c:smooth val="0"/>
        </c:ser>
        <c:axId val="26850190"/>
        <c:axId val="40325119"/>
      </c:lineChart>
      <c:lineChart>
        <c:grouping val="standard"/>
        <c:varyColors val="0"/>
        <c:ser>
          <c:idx val="1"/>
          <c:order val="1"/>
          <c:tx>
            <c:v>VZ-Verkäufer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8100">
                <a:solidFill>
                  <a:schemeClr val="accent3">
                    <a:lumMod val="50000"/>
                  </a:schemeClr>
                </a:solidFill>
              </a:ln>
            </c:spPr>
            <c:trendlineType val="movingAvg"/>
            <c:period val="22"/>
          </c:trendline>
          <c:cat>
            <c:strRef>
              <c:f>[0]!Datum</c:f>
              <c:strCache/>
            </c:strRef>
          </c:cat>
          <c:val>
            <c:numLit>
              <c:ptCount val="82"/>
              <c:pt idx="0">
                <c:v>10</c:v>
              </c:pt>
              <c:pt idx="1">
                <c:v>7</c:v>
              </c:pt>
              <c:pt idx="2">
                <c:v>7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7</c:v>
              </c:pt>
              <c:pt idx="7">
                <c:v>4</c:v>
              </c:pt>
              <c:pt idx="8">
                <c:v>8</c:v>
              </c:pt>
              <c:pt idx="9">
                <c:v>8</c:v>
              </c:pt>
              <c:pt idx="10">
                <c:v>7</c:v>
              </c:pt>
              <c:pt idx="11">
                <c:v>9</c:v>
              </c:pt>
              <c:pt idx="12">
                <c:v>7</c:v>
              </c:pt>
              <c:pt idx="13">
                <c:v>6</c:v>
              </c:pt>
              <c:pt idx="14">
                <c:v>7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6</c:v>
              </c:pt>
              <c:pt idx="19">
                <c:v>8</c:v>
              </c:pt>
              <c:pt idx="20">
                <c:v>6</c:v>
              </c:pt>
              <c:pt idx="21">
                <c:v>8</c:v>
              </c:pt>
              <c:pt idx="22">
                <c:v>9</c:v>
              </c:pt>
              <c:pt idx="23">
                <c:v>8</c:v>
              </c:pt>
              <c:pt idx="24">
                <c:v>7</c:v>
              </c:pt>
              <c:pt idx="25">
                <c:v>7</c:v>
              </c:pt>
              <c:pt idx="26">
                <c:v>9</c:v>
              </c:pt>
              <c:pt idx="27">
                <c:v>8</c:v>
              </c:pt>
              <c:pt idx="28">
                <c:v>6</c:v>
              </c:pt>
              <c:pt idx="29">
                <c:v>6</c:v>
              </c:pt>
              <c:pt idx="30">
                <c:v>8</c:v>
              </c:pt>
              <c:pt idx="31">
                <c:v>6</c:v>
              </c:pt>
              <c:pt idx="32">
                <c:v>10</c:v>
              </c:pt>
              <c:pt idx="33">
                <c:v>11</c:v>
              </c:pt>
              <c:pt idx="34">
                <c:v>6</c:v>
              </c:pt>
              <c:pt idx="35">
                <c:v>4</c:v>
              </c:pt>
              <c:pt idx="36">
                <c:v>7</c:v>
              </c:pt>
              <c:pt idx="37">
                <c:v>6</c:v>
              </c:pt>
              <c:pt idx="38">
                <c:v>7</c:v>
              </c:pt>
              <c:pt idx="39">
                <c:v>10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7</c:v>
              </c:pt>
              <c:pt idx="44">
                <c:v>7</c:v>
              </c:pt>
              <c:pt idx="45">
                <c:v>9</c:v>
              </c:pt>
              <c:pt idx="46">
                <c:v>6</c:v>
              </c:pt>
              <c:pt idx="47">
                <c:v>6</c:v>
              </c:pt>
              <c:pt idx="48">
                <c:v>7</c:v>
              </c:pt>
              <c:pt idx="49">
                <c:v>5.5</c:v>
              </c:pt>
              <c:pt idx="50">
                <c:v>8</c:v>
              </c:pt>
              <c:pt idx="51">
                <c:v>9</c:v>
              </c:pt>
              <c:pt idx="52">
                <c:v>7</c:v>
              </c:pt>
              <c:pt idx="53">
                <c:v>6.5</c:v>
              </c:pt>
              <c:pt idx="54">
                <c:v>7</c:v>
              </c:pt>
              <c:pt idx="55">
                <c:v>6</c:v>
              </c:pt>
              <c:pt idx="56">
                <c:v>9</c:v>
              </c:pt>
              <c:pt idx="57">
                <c:v>9</c:v>
              </c:pt>
              <c:pt idx="58">
                <c:v>4</c:v>
              </c:pt>
              <c:pt idx="59">
                <c:v>5</c:v>
              </c:pt>
              <c:pt idx="60">
                <c:v>6</c:v>
              </c:pt>
              <c:pt idx="61">
                <c:v>4</c:v>
              </c:pt>
              <c:pt idx="62">
                <c:v>7</c:v>
              </c:pt>
              <c:pt idx="63">
                <c:v>8</c:v>
              </c:pt>
              <c:pt idx="64">
                <c:v>6.5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7</c:v>
              </c:pt>
              <c:pt idx="69">
                <c:v>8</c:v>
              </c:pt>
              <c:pt idx="70">
                <c:v>5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7</c:v>
              </c:pt>
              <c:pt idx="75">
                <c:v>9</c:v>
              </c:pt>
              <c:pt idx="76">
                <c:v>6</c:v>
              </c:pt>
              <c:pt idx="77">
                <c:v>6</c:v>
              </c:pt>
              <c:pt idx="78">
                <c:v>7</c:v>
              </c:pt>
              <c:pt idx="79">
                <c:v>5</c:v>
              </c:pt>
              <c:pt idx="80">
                <c:v>7</c:v>
              </c:pt>
            </c:numLit>
          </c:val>
          <c:smooth val="0"/>
        </c:ser>
        <c:axId val="1417236"/>
        <c:axId val="12755125"/>
      </c:lineChart>
      <c:dateAx>
        <c:axId val="26850190"/>
        <c:scaling>
          <c:orientation val="minMax"/>
        </c:scaling>
        <c:axPos val="b"/>
        <c:delete val="0"/>
        <c:numFmt formatCode="d\.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0325119"/>
        <c:crosses val="autoZero"/>
        <c:auto val="1"/>
        <c:baseTimeUnit val="days"/>
        <c:majorUnit val="1"/>
        <c:majorTimeUnit val="days"/>
        <c:noMultiLvlLbl val="0"/>
      </c:dateAx>
      <c:valAx>
        <c:axId val="40325119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6850190"/>
        <c:crosses val="autoZero"/>
        <c:crossBetween val="between"/>
        <c:dispUnits/>
      </c:valAx>
      <c:dateAx>
        <c:axId val="1417236"/>
        <c:scaling>
          <c:orientation val="minMax"/>
        </c:scaling>
        <c:axPos val="b"/>
        <c:delete val="1"/>
        <c:majorTickMark val="out"/>
        <c:minorTickMark val="none"/>
        <c:tickLblPos val="none"/>
        <c:crossAx val="12755125"/>
        <c:crosses val="autoZero"/>
        <c:auto val="1"/>
        <c:baseTimeUnit val="days"/>
        <c:noMultiLvlLbl val="0"/>
      </c:dateAx>
      <c:valAx>
        <c:axId val="12755125"/>
        <c:scaling>
          <c:orientation val="minMax"/>
          <c:max val="20"/>
        </c:scaling>
        <c:axPos val="l"/>
        <c:delete val="0"/>
        <c:numFmt formatCode="0.0_ ;[Red]\-0.0\ " sourceLinked="1"/>
        <c:majorTickMark val="out"/>
        <c:minorTickMark val="none"/>
        <c:tickLblPos val="nextTo"/>
        <c:crossAx val="1417236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de-DE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Erfassungstabelle!$F$5</c:f>
              <c:strCache>
                <c:ptCount val="1"/>
                <c:pt idx="0">
                  <c:v>Partien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[0]!Datum</c:f>
              <c:strCache/>
            </c:strRef>
          </c:cat>
          <c:val>
            <c:numLit>
              <c:ptCount val="569"/>
              <c:pt idx="0">
                <c:v>63.22682369769198</c:v>
              </c:pt>
              <c:pt idx="1">
                <c:v>31.51661753148291</c:v>
              </c:pt>
              <c:pt idx="2">
                <c:v>29.15989048626518</c:v>
              </c:pt>
              <c:pt idx="3">
                <c:v>27.03726502543177</c:v>
              </c:pt>
              <c:pt idx="4">
                <c:v>22.0408621518099</c:v>
              </c:pt>
              <c:pt idx="5">
                <c:v>30.32385719321155</c:v>
              </c:pt>
              <c:pt idx="6">
                <c:v>62.543162984445</c:v>
              </c:pt>
              <c:pt idx="7">
                <c:v>20.40592618354894</c:v>
              </c:pt>
              <c:pt idx="8">
                <c:v>23.32946354788784</c:v>
              </c:pt>
              <c:pt idx="9">
                <c:v>26.10882204866358</c:v>
              </c:pt>
              <c:pt idx="10">
                <c:v>33.84298981851619</c:v>
              </c:pt>
              <c:pt idx="11">
                <c:v>71.87847536528571</c:v>
              </c:pt>
              <c:pt idx="12">
                <c:v>21.05545031010046</c:v>
              </c:pt>
              <c:pt idx="13">
                <c:v>28.9522234383136</c:v>
              </c:pt>
              <c:pt idx="14">
                <c:v>27.90747546677206</c:v>
              </c:pt>
              <c:pt idx="15">
                <c:v>17.8591512707425</c:v>
              </c:pt>
              <c:pt idx="16">
                <c:v>25.41511499859376</c:v>
              </c:pt>
              <c:pt idx="17">
                <c:v>57.2676409642722</c:v>
              </c:pt>
              <c:pt idx="18">
                <c:v>50.44751163352735</c:v>
              </c:pt>
              <c:pt idx="19">
                <c:v>26.35439074506257</c:v>
              </c:pt>
              <c:pt idx="20">
                <c:v>28.41139954412958</c:v>
              </c:pt>
              <c:pt idx="21">
                <c:v>32.48994588490347</c:v>
              </c:pt>
              <c:pt idx="22">
                <c:v>76.20732701343812</c:v>
              </c:pt>
              <c:pt idx="23">
                <c:v>55.57549970508255</c:v>
              </c:pt>
              <c:pt idx="24">
                <c:v>25.67768808495931</c:v>
              </c:pt>
              <c:pt idx="25">
                <c:v>26.18519927355007</c:v>
              </c:pt>
              <c:pt idx="26">
                <c:v>55.97901549694942</c:v>
              </c:pt>
              <c:pt idx="27">
                <c:v>41.49823741014125</c:v>
              </c:pt>
              <c:pt idx="28">
                <c:v>23.89311343197053</c:v>
              </c:pt>
              <c:pt idx="29">
                <c:v>42.19282098512017</c:v>
              </c:pt>
              <c:pt idx="30">
                <c:v>32.79746571288252</c:v>
              </c:pt>
              <c:pt idx="31">
                <c:v>28.6372176930577</c:v>
              </c:pt>
              <c:pt idx="32">
                <c:v>58.9811538124279</c:v>
              </c:pt>
              <c:pt idx="33">
                <c:v>75.58922641949478</c:v>
              </c:pt>
              <c:pt idx="34">
                <c:v>43.60738619505457</c:v>
              </c:pt>
              <c:pt idx="35">
                <c:v>41.12667710416147</c:v>
              </c:pt>
              <c:pt idx="36">
                <c:v>48.07812564564082</c:v>
              </c:pt>
              <c:pt idx="37">
                <c:v>51.93072125449053</c:v>
              </c:pt>
              <c:pt idx="38">
                <c:v>50.57413815794688</c:v>
              </c:pt>
              <c:pt idx="39">
                <c:v>56.86989532921176</c:v>
              </c:pt>
              <c:pt idx="40">
                <c:v>73.96100957754015</c:v>
              </c:pt>
              <c:pt idx="41">
                <c:v>53.34999669275829</c:v>
              </c:pt>
              <c:pt idx="42">
                <c:v>37.20818754620806</c:v>
              </c:pt>
              <c:pt idx="43">
                <c:v>47.05287116806419</c:v>
              </c:pt>
              <c:pt idx="44">
                <c:v>32.56654796402669</c:v>
              </c:pt>
              <c:pt idx="45">
                <c:v>57.3434458738457</c:v>
              </c:pt>
              <c:pt idx="46">
                <c:v>30.51835490622806</c:v>
              </c:pt>
              <c:pt idx="47">
                <c:v>30.10411925943476</c:v>
              </c:pt>
              <c:pt idx="48">
                <c:v>22.70982219597072</c:v>
              </c:pt>
              <c:pt idx="49">
                <c:v>10.80361044005204</c:v>
              </c:pt>
              <c:pt idx="50">
                <c:v>26.32942158733454</c:v>
              </c:pt>
              <c:pt idx="51">
                <c:v>51.82671618503021</c:v>
              </c:pt>
              <c:pt idx="52">
                <c:v>28.4163941657339</c:v>
              </c:pt>
              <c:pt idx="53">
                <c:v>19.62777368191092</c:v>
              </c:pt>
              <c:pt idx="54">
                <c:v>24.39544814053847</c:v>
              </c:pt>
              <c:pt idx="55">
                <c:v>55.72420691374537</c:v>
              </c:pt>
              <c:pt idx="56">
                <c:v>39.25110092656707</c:v>
              </c:pt>
              <c:pt idx="57">
                <c:v>68.94462102296502</c:v>
              </c:pt>
              <c:pt idx="58">
                <c:v>47.45452192670817</c:v>
              </c:pt>
              <c:pt idx="59">
                <c:v>46.98982266107269</c:v>
              </c:pt>
              <c:pt idx="60">
                <c:v>41.17953481235747</c:v>
              </c:pt>
              <c:pt idx="61">
                <c:v>19.20975214708823</c:v>
              </c:pt>
              <c:pt idx="62">
                <c:v>41.55950939635184</c:v>
              </c:pt>
              <c:pt idx="63">
                <c:v>42.04283247294816</c:v>
              </c:pt>
              <c:pt idx="64">
                <c:v>50.59280368738356</c:v>
              </c:pt>
              <c:pt idx="65">
                <c:v>33.67332824644844</c:v>
              </c:pt>
              <c:pt idx="66">
                <c:v>32.2625968951394</c:v>
              </c:pt>
              <c:pt idx="67">
                <c:v>33.05874758403683</c:v>
              </c:pt>
              <c:pt idx="68">
                <c:v>30.72970588593403</c:v>
              </c:pt>
              <c:pt idx="69">
                <c:v>60.40402070674658</c:v>
              </c:pt>
              <c:pt idx="70">
                <c:v>35.78067071636479</c:v>
              </c:pt>
              <c:pt idx="71">
                <c:v>73.14306145111223</c:v>
              </c:pt>
              <c:pt idx="72">
                <c:v>45.99407460686696</c:v>
              </c:pt>
              <c:pt idx="73">
                <c:v>37.43590742507259</c:v>
              </c:pt>
              <c:pt idx="74">
                <c:v>24.00356233752474</c:v>
              </c:pt>
              <c:pt idx="75">
                <c:v>46.44905188335409</c:v>
              </c:pt>
              <c:pt idx="76">
                <c:v>37.3891736324638</c:v>
              </c:pt>
              <c:pt idx="77">
                <c:v>60.80586481124732</c:v>
              </c:pt>
              <c:pt idx="78">
                <c:v>60.4002499739393</c:v>
              </c:pt>
              <c:pt idx="79">
                <c:v>35.69967005519146</c:v>
              </c:pt>
              <c:pt idx="80">
                <c:v>29.16527209768379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</c:numLit>
          </c:val>
          <c:smooth val="0"/>
        </c:ser>
        <c:marker val="1"/>
        <c:axId val="27811770"/>
        <c:axId val="48979339"/>
      </c:lineChart>
      <c:lineChart>
        <c:grouping val="standard"/>
        <c:varyColors val="0"/>
        <c:ser>
          <c:idx val="1"/>
          <c:order val="1"/>
          <c:tx>
            <c:strRef>
              <c:f>Erfassungstabelle!$H$5</c:f>
              <c:strCache>
                <c:ptCount val="1"/>
                <c:pt idx="0">
                  <c:v>Aufträge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[0]!Datum</c:f>
              <c:strCache/>
            </c:strRef>
          </c:cat>
          <c:val>
            <c:numLit>
              <c:ptCount val="82"/>
              <c:pt idx="0">
                <c:v>24.07180103276072</c:v>
              </c:pt>
              <c:pt idx="1">
                <c:v>16.64634538698548</c:v>
              </c:pt>
              <c:pt idx="2">
                <c:v>8.849620480195997</c:v>
              </c:pt>
              <c:pt idx="3">
                <c:v>4.20789212024212</c:v>
              </c:pt>
              <c:pt idx="4">
                <c:v>11.33612113528515</c:v>
              </c:pt>
              <c:pt idx="5">
                <c:v>8.895081457375502</c:v>
              </c:pt>
              <c:pt idx="6">
                <c:v>9.77125757718615</c:v>
              </c:pt>
              <c:pt idx="7">
                <c:v>4.99378703167222</c:v>
              </c:pt>
              <c:pt idx="8">
                <c:v>2.862554160112936</c:v>
              </c:pt>
              <c:pt idx="9">
                <c:v>7.184133803508924</c:v>
              </c:pt>
              <c:pt idx="10">
                <c:v>10.40357139499969</c:v>
              </c:pt>
              <c:pt idx="11">
                <c:v>10.66403060342657</c:v>
              </c:pt>
              <c:pt idx="12">
                <c:v>16.40914359717411</c:v>
              </c:pt>
              <c:pt idx="13">
                <c:v>8.212566640019542</c:v>
              </c:pt>
              <c:pt idx="14">
                <c:v>7.00628176070902</c:v>
              </c:pt>
              <c:pt idx="15">
                <c:v>3.802165105137569</c:v>
              </c:pt>
              <c:pt idx="16">
                <c:v>6.517663150535065</c:v>
              </c:pt>
              <c:pt idx="17">
                <c:v>11.48082654946225</c:v>
              </c:pt>
              <c:pt idx="18">
                <c:v>10.5514804424423</c:v>
              </c:pt>
              <c:pt idx="19">
                <c:v>8.360802997698126</c:v>
              </c:pt>
              <c:pt idx="20">
                <c:v>6.676117239527879</c:v>
              </c:pt>
              <c:pt idx="21">
                <c:v>9.197254107674114</c:v>
              </c:pt>
              <c:pt idx="22">
                <c:v>15.71311105566941</c:v>
              </c:pt>
              <c:pt idx="23">
                <c:v>1.751341209690111</c:v>
              </c:pt>
              <c:pt idx="24">
                <c:v>4.160787231921643</c:v>
              </c:pt>
              <c:pt idx="25">
                <c:v>11.47480698758402</c:v>
              </c:pt>
              <c:pt idx="26">
                <c:v>13.88796389824905</c:v>
              </c:pt>
              <c:pt idx="27">
                <c:v>18.0311097406415</c:v>
              </c:pt>
              <c:pt idx="28">
                <c:v>9.822462076123148</c:v>
              </c:pt>
              <c:pt idx="29">
                <c:v>8.519399755577654</c:v>
              </c:pt>
              <c:pt idx="30">
                <c:v>3.861049436497213</c:v>
              </c:pt>
              <c:pt idx="31">
                <c:v>10.20173819442023</c:v>
              </c:pt>
              <c:pt idx="32">
                <c:v>21.09910685683487</c:v>
              </c:pt>
              <c:pt idx="33">
                <c:v>16.51685032030335</c:v>
              </c:pt>
              <c:pt idx="34">
                <c:v>5.895677061800961</c:v>
              </c:pt>
              <c:pt idx="35">
                <c:v>8.22436583596225</c:v>
              </c:pt>
              <c:pt idx="36">
                <c:v>8.41901063343172</c:v>
              </c:pt>
              <c:pt idx="37">
                <c:v>14.51318278839723</c:v>
              </c:pt>
              <c:pt idx="38">
                <c:v>14.30414690780557</c:v>
              </c:pt>
              <c:pt idx="39">
                <c:v>28.99023954990808</c:v>
              </c:pt>
              <c:pt idx="40">
                <c:v>10.46596245116364</c:v>
              </c:pt>
              <c:pt idx="41">
                <c:v>6.417694501892974</c:v>
              </c:pt>
              <c:pt idx="42">
                <c:v>12.76426445005579</c:v>
              </c:pt>
              <c:pt idx="43">
                <c:v>10.00064812195978</c:v>
              </c:pt>
              <c:pt idx="44">
                <c:v>15.32074459306097</c:v>
              </c:pt>
              <c:pt idx="45">
                <c:v>21.19385553306369</c:v>
              </c:pt>
              <c:pt idx="46">
                <c:v>9.59156188475248</c:v>
              </c:pt>
              <c:pt idx="47">
                <c:v>19.21882018591296</c:v>
              </c:pt>
              <c:pt idx="48">
                <c:v>8.83093974638466</c:v>
              </c:pt>
              <c:pt idx="49">
                <c:v>8.200748644703626</c:v>
              </c:pt>
              <c:pt idx="50">
                <c:v>12.47675333775806</c:v>
              </c:pt>
              <c:pt idx="51">
                <c:v>18.25523108639825</c:v>
              </c:pt>
              <c:pt idx="52">
                <c:v>13.33802438123259</c:v>
              </c:pt>
              <c:pt idx="53">
                <c:v>5.03823411300237</c:v>
              </c:pt>
              <c:pt idx="54">
                <c:v>7.703152967245474</c:v>
              </c:pt>
              <c:pt idx="55">
                <c:v>14.5155249748778</c:v>
              </c:pt>
              <c:pt idx="56">
                <c:v>9.227330645503207</c:v>
              </c:pt>
              <c:pt idx="57">
                <c:v>21.70495249490074</c:v>
              </c:pt>
              <c:pt idx="58">
                <c:v>7.41304611269984</c:v>
              </c:pt>
              <c:pt idx="59">
                <c:v>11.65961239694737</c:v>
              </c:pt>
              <c:pt idx="60">
                <c:v>16.46649570080327</c:v>
              </c:pt>
              <c:pt idx="61">
                <c:v>3.292603345865977</c:v>
              </c:pt>
              <c:pt idx="62">
                <c:v>11.53632307091726</c:v>
              </c:pt>
              <c:pt idx="63">
                <c:v>13.75764106996654</c:v>
              </c:pt>
              <c:pt idx="64">
                <c:v>7.217441562190095</c:v>
              </c:pt>
              <c:pt idx="65">
                <c:v>8.850011129503173</c:v>
              </c:pt>
              <c:pt idx="66">
                <c:v>9.845443071292959</c:v>
              </c:pt>
              <c:pt idx="67">
                <c:v>6.070124130703231</c:v>
              </c:pt>
              <c:pt idx="68">
                <c:v>2.432588891434232</c:v>
              </c:pt>
              <c:pt idx="69">
                <c:v>11.77479759079987</c:v>
              </c:pt>
              <c:pt idx="70">
                <c:v>20.69511430970475</c:v>
              </c:pt>
              <c:pt idx="71">
                <c:v>15.89348116707079</c:v>
              </c:pt>
              <c:pt idx="72">
                <c:v>16.11411457885919</c:v>
              </c:pt>
              <c:pt idx="73">
                <c:v>13.79164328807425</c:v>
              </c:pt>
              <c:pt idx="74">
                <c:v>11.73971323487789</c:v>
              </c:pt>
              <c:pt idx="75">
                <c:v>15.24993072127835</c:v>
              </c:pt>
              <c:pt idx="76">
                <c:v>9.729096485939078</c:v>
              </c:pt>
              <c:pt idx="77">
                <c:v>14.30078640638064</c:v>
              </c:pt>
              <c:pt idx="78">
                <c:v>11.57069980497987</c:v>
              </c:pt>
              <c:pt idx="79">
                <c:v>13.48538938910332</c:v>
              </c:pt>
              <c:pt idx="80">
                <c:v>11.93696419556287</c:v>
              </c:pt>
            </c:numLit>
          </c:val>
          <c:smooth val="0"/>
        </c:ser>
        <c:marker val="1"/>
        <c:axId val="35022976"/>
        <c:axId val="46771329"/>
      </c:lineChart>
      <c:dateAx>
        <c:axId val="27811770"/>
        <c:scaling>
          <c:orientation val="minMax"/>
        </c:scaling>
        <c:axPos val="b"/>
        <c:delete val="0"/>
        <c:numFmt formatCode="d\.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8979339"/>
        <c:crosses val="autoZero"/>
        <c:auto val="1"/>
        <c:baseTimeUnit val="days"/>
        <c:majorUnit val="1"/>
        <c:majorTimeUnit val="months"/>
        <c:minorUnit val="1"/>
        <c:minorTimeUnit val="months"/>
        <c:noMultiLvlLbl val="0"/>
      </c:dateAx>
      <c:valAx>
        <c:axId val="48979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7811770"/>
        <c:crosses val="autoZero"/>
        <c:crossBetween val="between"/>
        <c:dispUnits/>
      </c:valAx>
      <c:dateAx>
        <c:axId val="35022976"/>
        <c:scaling>
          <c:orientation val="minMax"/>
        </c:scaling>
        <c:axPos val="b"/>
        <c:delete val="1"/>
        <c:majorTickMark val="out"/>
        <c:minorTickMark val="none"/>
        <c:tickLblPos val="none"/>
        <c:crossAx val="46771329"/>
        <c:crosses val="autoZero"/>
        <c:auto val="1"/>
        <c:baseTimeUnit val="days"/>
        <c:noMultiLvlLbl val="0"/>
      </c:dateAx>
      <c:valAx>
        <c:axId val="46771329"/>
        <c:scaling>
          <c:orientation val="minMax"/>
        </c:scaling>
        <c:axPos val="l"/>
        <c:delete val="0"/>
        <c:numFmt formatCode="#,##0_ ;[Red]\-#,##0\ " sourceLinked="1"/>
        <c:majorTickMark val="out"/>
        <c:minorTickMark val="none"/>
        <c:tickLblPos val="nextTo"/>
        <c:crossAx val="35022976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de-DE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Anzahl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Partien nach Wochentagen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Graphs!$B$3</c:f>
              <c:strCache>
                <c:ptCount val="1"/>
                <c:pt idx="0">
                  <c:v>U/P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Calculation!$C$3:$C$9</c:f>
              <c:strCache/>
            </c:strRef>
          </c:cat>
          <c:val>
            <c:numRef>
              <c:f>[0]!Weekday</c:f>
              <c:numCache>
                <c:formatCode>_(* #,##0_);_(* \(#,##0\);_(* "-"??_);_(@_)</c:formatCode>
                <c:ptCount val="7"/>
                <c:pt idx="0">
                  <c:v>714.300686706896</c:v>
                </c:pt>
                <c:pt idx="1">
                  <c:v>620.0749244620787</c:v>
                </c:pt>
                <c:pt idx="2">
                  <c:v>622.5258025360955</c:v>
                </c:pt>
                <c:pt idx="3">
                  <c:v>832.6469887416675</c:v>
                </c:pt>
                <c:pt idx="4">
                  <c:v>898.238662452675</c:v>
                </c:pt>
                <c:pt idx="5">
                  <c:v>763.3848286632649</c:v>
                </c:pt>
                <c:pt idx="6">
                  <c:v>#N/A</c:v>
                </c:pt>
              </c:numCache>
            </c:numRef>
          </c:val>
        </c:ser>
        <c:overlap val="-27"/>
        <c:gapWidth val="219"/>
        <c:axId val="18288778"/>
        <c:axId val="30381275"/>
      </c:bar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381275"/>
        <c:crosses val="autoZero"/>
        <c:auto val="1"/>
        <c:lblOffset val="100"/>
        <c:noMultiLvlLbl val="0"/>
      </c:catAx>
      <c:valAx>
        <c:axId val="303812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28877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Graphs!$B$3</c:f>
              <c:strCache>
                <c:ptCount val="1"/>
                <c:pt idx="0">
                  <c:v>U/P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Calculation!$C$13:$C$24</c:f>
              <c:strCache/>
            </c:strRef>
          </c:cat>
          <c:val>
            <c:numRef>
              <c:f>[0]!Month</c:f>
              <c:numCache>
                <c:formatCode>_(* #,##0_);_(* \(#,##0\);_(*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840.053371251725</c:v>
                </c:pt>
                <c:pt idx="5">
                  <c:v>618.9602938429666</c:v>
                </c:pt>
                <c:pt idx="6">
                  <c:v>748.4573003897185</c:v>
                </c:pt>
                <c:pt idx="7">
                  <c:v>901.8782578477799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overlap val="-27"/>
        <c:gapWidth val="219"/>
        <c:axId val="4996020"/>
        <c:axId val="44964181"/>
      </c:barChart>
      <c:catAx>
        <c:axId val="4996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964181"/>
        <c:crosses val="autoZero"/>
        <c:auto val="1"/>
        <c:lblOffset val="100"/>
        <c:noMultiLvlLbl val="0"/>
      </c:catAx>
      <c:valAx>
        <c:axId val="449641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960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95"/>
          <c:y val="0.15125"/>
          <c:w val="0.9205"/>
          <c:h val="0.73225"/>
        </c:manualLayout>
      </c:layout>
      <c:lineChart>
        <c:grouping val="standard"/>
        <c:varyColors val="1"/>
        <c:ser>
          <c:idx val="0"/>
          <c:order val="0"/>
          <c:tx>
            <c:strRef>
              <c:f>Graphs!$B$3</c:f>
              <c:strCache>
                <c:ptCount val="1"/>
                <c:pt idx="0">
                  <c:v>U/P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Calculation!$C$28:$C$80</c:f>
              <c:numCache/>
            </c:numRef>
          </c:cat>
          <c:val>
            <c:numRef>
              <c:f>[0]!WeekNum</c:f>
              <c:numCache>
                <c:formatCode>_(* #,##0_);_(* \(#,##0\);_(* "-"??_);_(@_)</c:formatCode>
                <c:ptCount val="5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1402.473466731534</c:v>
                </c:pt>
                <c:pt idx="18">
                  <c:v>887.0775948991602</c:v>
                </c:pt>
                <c:pt idx="19">
                  <c:v>838.5636084969026</c:v>
                </c:pt>
                <c:pt idx="20">
                  <c:v>671.0501699414124</c:v>
                </c:pt>
                <c:pt idx="21">
                  <c:v>771.488284049097</c:v>
                </c:pt>
                <c:pt idx="22">
                  <c:v>490.3832158273047</c:v>
                </c:pt>
                <c:pt idx="23">
                  <c:v>746.3296435617691</c:v>
                </c:pt>
                <c:pt idx="24">
                  <c:v>592.9857794245228</c:v>
                </c:pt>
                <c:pt idx="25">
                  <c:v>578.8264403012514</c:v>
                </c:pt>
                <c:pt idx="26">
                  <c:v>986.7069529400095</c:v>
                </c:pt>
                <c:pt idx="27">
                  <c:v>732.5204601235224</c:v>
                </c:pt>
                <c:pt idx="28">
                  <c:v>500.6353230334945</c:v>
                </c:pt>
                <c:pt idx="29">
                  <c:v>566.412817107445</c:v>
                </c:pt>
                <c:pt idx="30">
                  <c:v>1114.256545921359</c:v>
                </c:pt>
                <c:pt idx="31">
                  <c:v>818.7563683686523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</c:numCache>
            </c:numRef>
          </c:val>
          <c:smooth val="0"/>
        </c:ser>
        <c:axId val="2024446"/>
        <c:axId val="18220015"/>
      </c:lineChart>
      <c:catAx>
        <c:axId val="2024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220015"/>
        <c:crosses val="autoZero"/>
        <c:auto val="1"/>
        <c:lblOffset val="100"/>
        <c:noMultiLvlLbl val="0"/>
      </c:catAx>
      <c:valAx>
        <c:axId val="1822001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244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0" zoomToFit="1"/>
  </sheetViews>
  <pageMargins left="0.7" right="0.7" top="0.787401575" bottom="0.787401575" header="0.3" footer="0.3"/>
  <pageSetup firstPageNumber="1" useFirstPageNumber="1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50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87401575" bottom="0.787401575" header="0.3" footer="0.3"/>
  <pageSetup firstPageNumber="1" useFirstPageNumber="1" horizontalDpi="600" verticalDpi="600" orientation="landscape" paperSize="9"/>
  <drawing r:id="rId1"/>
</chartsheet>
</file>

<file path=xl/ctrlProps/ctrlProp1.xml><?xml version="1.0" encoding="utf-8"?>
<formControlPr xmlns="http://schemas.microsoft.com/office/spreadsheetml/2009/9/main" objectType="List" dx="31" fmlaLink="$B$8" fmlaRange="$B$20:$B$21" val="0"/>
</file>

<file path=xl/ctrlProps/ctrlProp2.xml><?xml version="1.0" encoding="utf-8"?>
<formControlPr xmlns="http://schemas.microsoft.com/office/spreadsheetml/2009/9/main" objectType="List" dx="31" fmlaLink="$B$13" fmlaRange="$B$23:$B$25" val="0"/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0.34575</cdr:x>
      <cdr:y>0.22175</cdr:y>
    </cdr:from>
    <cdr:to>
      <cdr:x>0.652</cdr:x>
      <cdr:y>0.29</cdr:y>
    </cdr:to>
    <cdr:sp macro="" textlink="">
      <cdr:nvSpPr>
        <cdr:cNvPr id="2" name="Textfeld 1"/>
        <cdr:cNvSpPr txBox="1"/>
      </cdr:nvSpPr>
      <cdr:spPr>
        <a:xfrm>
          <a:off x="3209925" y="1323975"/>
          <a:ext cx="2847975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0.29775</cdr:x>
      <cdr:y>0.1805</cdr:y>
    </cdr:from>
    <cdr:to>
      <cdr:x>0.60075</cdr:x>
      <cdr:y>0.25975</cdr:y>
    </cdr:to>
    <cdr:sp macro="" textlink="">
      <cdr:nvSpPr>
        <cdr:cNvPr id="3" name="Textfeld 2"/>
        <cdr:cNvSpPr txBox="1"/>
      </cdr:nvSpPr>
      <cdr:spPr>
        <a:xfrm>
          <a:off x="2762250" y="1076325"/>
          <a:ext cx="2819400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2000" b="1" baseline="0"/>
        </a:p>
      </cdr:txBody>
    </cdr:sp>
  </cdr:relSizeAnchor>
  <cdr:relSizeAnchor xmlns:cdr="http://schemas.openxmlformats.org/drawingml/2006/chartDrawing">
    <cdr:from>
      <cdr:x>0.8445</cdr:x>
      <cdr:y>0.74125</cdr:y>
    </cdr:from>
    <cdr:to>
      <cdr:x>0.962</cdr:x>
      <cdr:y>0.76775</cdr:y>
    </cdr:to>
    <cdr:sp macro="" textlink="">
      <cdr:nvSpPr>
        <cdr:cNvPr id="5" name="Pfeil nach rechts 4"/>
        <cdr:cNvSpPr/>
      </cdr:nvSpPr>
      <cdr:spPr>
        <a:xfrm rot="20539969" flipV="1">
          <a:off x="7858125" y="4438650"/>
          <a:ext cx="1095375" cy="161925"/>
        </a:xfrm>
        <a:prstGeom prst="rightArrow">
          <a:avLst/>
        </a:prstGeom>
        <a:solidFill>
          <a:srgbClr val="FF0000"/>
        </a:solidFill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00750"/>
    <xdr:graphicFrame macro="">
      <xdr:nvGraphicFramePr>
        <xdr:cNvPr id="2" name="Diagramm 1"/>
        <xdr:cNvGraphicFramePr/>
      </xdr:nvGraphicFramePr>
      <xdr:xfrm>
        <a:off x="0" y="0"/>
        <a:ext cx="93059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0225"/>
    <xdr:graphicFrame macro="">
      <xdr:nvGraphicFramePr>
        <xdr:cNvPr id="2" name="Diagramm 1"/>
        <xdr:cNvGraphicFramePr/>
      </xdr:nvGraphicFramePr>
      <xdr:xfrm>
        <a:off x="0" y="0"/>
        <a:ext cx="92011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10225"/>
    <xdr:graphicFrame macro="">
      <xdr:nvGraphicFramePr>
        <xdr:cNvPr id="2" name="Diagramm 1"/>
        <xdr:cNvGraphicFramePr/>
      </xdr:nvGraphicFramePr>
      <xdr:xfrm>
        <a:off x="0" y="0"/>
        <a:ext cx="92106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10225"/>
    <xdr:graphicFrame macro="">
      <xdr:nvGraphicFramePr>
        <xdr:cNvPr id="2" name="Diagramm 1"/>
        <xdr:cNvGraphicFramePr/>
      </xdr:nvGraphicFramePr>
      <xdr:xfrm>
        <a:off x="0" y="0"/>
        <a:ext cx="92106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19800"/>
    <xdr:graphicFrame macro="">
      <xdr:nvGraphicFramePr>
        <xdr:cNvPr id="2" name="Diagramm 1"/>
        <xdr:cNvGraphicFramePr/>
      </xdr:nvGraphicFramePr>
      <xdr:xfrm>
        <a:off x="0" y="0"/>
        <a:ext cx="930592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</xdr:row>
      <xdr:rowOff>38100</xdr:rowOff>
    </xdr:from>
    <xdr:to>
      <xdr:col>13</xdr:col>
      <xdr:colOff>533400</xdr:colOff>
      <xdr:row>19</xdr:row>
      <xdr:rowOff>85725</xdr:rowOff>
    </xdr:to>
    <xdr:graphicFrame macro="">
      <xdr:nvGraphicFramePr>
        <xdr:cNvPr id="2" name="Chart 1"/>
        <xdr:cNvGraphicFramePr/>
      </xdr:nvGraphicFramePr>
      <xdr:xfrm>
        <a:off x="1600200" y="352425"/>
        <a:ext cx="61912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276225</xdr:colOff>
      <xdr:row>2</xdr:row>
      <xdr:rowOff>47625</xdr:rowOff>
    </xdr:from>
    <xdr:to>
      <xdr:col>25</xdr:col>
      <xdr:colOff>523875</xdr:colOff>
      <xdr:row>19</xdr:row>
      <xdr:rowOff>95250</xdr:rowOff>
    </xdr:to>
    <xdr:graphicFrame macro="">
      <xdr:nvGraphicFramePr>
        <xdr:cNvPr id="3" name="Chart 2"/>
        <xdr:cNvGraphicFramePr/>
      </xdr:nvGraphicFramePr>
      <xdr:xfrm>
        <a:off x="8715375" y="361950"/>
        <a:ext cx="61436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266700</xdr:colOff>
      <xdr:row>2</xdr:row>
      <xdr:rowOff>66675</xdr:rowOff>
    </xdr:from>
    <xdr:to>
      <xdr:col>37</xdr:col>
      <xdr:colOff>514350</xdr:colOff>
      <xdr:row>19</xdr:row>
      <xdr:rowOff>114300</xdr:rowOff>
    </xdr:to>
    <xdr:graphicFrame macro="">
      <xdr:nvGraphicFramePr>
        <xdr:cNvPr id="4" name="Chart 3"/>
        <xdr:cNvGraphicFramePr/>
      </xdr:nvGraphicFramePr>
      <xdr:xfrm>
        <a:off x="15782925" y="381000"/>
        <a:ext cx="61531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1533525</xdr:colOff>
      <xdr:row>2</xdr:row>
      <xdr:rowOff>161925</xdr:rowOff>
    </xdr:to>
    <xdr:sp macro="" textlink="">
      <xdr:nvSpPr>
        <xdr:cNvPr id="2" name="TextBox 1"/>
        <xdr:cNvSpPr txBox="1"/>
      </xdr:nvSpPr>
      <xdr:spPr>
        <a:xfrm>
          <a:off x="619125" y="171450"/>
          <a:ext cx="1504950" cy="333375"/>
        </a:xfrm>
        <a:prstGeom prst="rect">
          <a:avLst/>
        </a:prstGeom>
        <a:solidFill>
          <a:srgbClr val="C6DAF1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cells highlighted in </a:t>
          </a:r>
          <a:r>
            <a:rPr lang="en-GB" sz="800" baseline="0">
              <a:solidFill>
                <a:srgbClr val="0033CC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Blue,</a:t>
          </a:r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 please select from drop-down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2:AB37"/>
  <sheetViews>
    <sheetView showGridLines="0" tabSelected="1" zoomScale="132" zoomScaleNormal="132" zoomScalePageLayoutView="132" workbookViewId="0" topLeftCell="A1">
      <pane xSplit="3" topLeftCell="D1" activePane="topRight" state="frozen"/>
      <selection pane="topRight" activeCell="B15" sqref="B15"/>
    </sheetView>
  </sheetViews>
  <sheetFormatPr defaultColWidth="8.8515625" defaultRowHeight="12.75"/>
  <cols>
    <col min="1" max="1" width="2.7109375" style="101" customWidth="1"/>
    <col min="2" max="2" width="14.8515625" style="101" customWidth="1"/>
    <col min="3" max="3" width="2.7109375" style="101" customWidth="1"/>
    <col min="4" max="17" width="8.8515625" style="101" customWidth="1"/>
    <col min="18" max="18" width="8.7109375" style="101" customWidth="1"/>
    <col min="19" max="16384" width="8.8515625" style="101" customWidth="1"/>
  </cols>
  <sheetData>
    <row r="1" ht="12"/>
    <row r="2" spans="2:28" ht="12.75">
      <c r="B2" s="107" t="s">
        <v>51</v>
      </c>
      <c r="C2" s="107"/>
      <c r="D2" s="106" t="s">
        <v>49</v>
      </c>
      <c r="P2" s="106" t="s">
        <v>40</v>
      </c>
      <c r="AB2" s="106" t="s">
        <v>50</v>
      </c>
    </row>
    <row r="3" spans="2:3" ht="12">
      <c r="B3" s="108" t="s">
        <v>4</v>
      </c>
      <c r="C3" s="111"/>
    </row>
    <row r="4" ht="12"/>
    <row r="5" ht="12"/>
    <row r="6" ht="12"/>
    <row r="7" ht="12"/>
    <row r="8" spans="2:3" ht="12">
      <c r="B8" s="109">
        <v>1</v>
      </c>
      <c r="C8" s="109"/>
    </row>
    <row r="9" ht="12"/>
    <row r="10" ht="12"/>
    <row r="11" ht="12"/>
    <row r="12" ht="12"/>
    <row r="13" ht="12">
      <c r="B13" s="109">
        <v>1</v>
      </c>
    </row>
    <row r="14" ht="12">
      <c r="B14" s="109" t="str">
        <f>INDEX(B23:B25,B13)</f>
        <v>By Weekday</v>
      </c>
    </row>
    <row r="15" ht="12">
      <c r="B15" s="109"/>
    </row>
    <row r="16" ht="12">
      <c r="B16" s="109"/>
    </row>
    <row r="17" ht="12">
      <c r="B17" s="109"/>
    </row>
    <row r="18" ht="12">
      <c r="B18" s="109"/>
    </row>
    <row r="19" ht="12">
      <c r="B19" s="109"/>
    </row>
    <row r="20" ht="12">
      <c r="B20" s="109" t="s">
        <v>52</v>
      </c>
    </row>
    <row r="21" ht="12.75">
      <c r="B21" s="109" t="s">
        <v>53</v>
      </c>
    </row>
    <row r="22" ht="12.75">
      <c r="B22" s="109"/>
    </row>
    <row r="23" ht="12.75">
      <c r="B23" s="109" t="s">
        <v>49</v>
      </c>
    </row>
    <row r="24" ht="12.75">
      <c r="B24" s="109" t="s">
        <v>40</v>
      </c>
    </row>
    <row r="25" ht="12.75">
      <c r="B25" s="109" t="s">
        <v>54</v>
      </c>
    </row>
    <row r="26" ht="12.75">
      <c r="B26" s="109"/>
    </row>
    <row r="27" ht="12.75">
      <c r="B27" s="109"/>
    </row>
    <row r="28" ht="12.75">
      <c r="B28" s="109"/>
    </row>
    <row r="29" ht="12.75">
      <c r="B29" s="109"/>
    </row>
    <row r="30" ht="12.75">
      <c r="B30" s="109"/>
    </row>
    <row r="31" ht="12.75">
      <c r="B31" s="109"/>
    </row>
    <row r="32" ht="12.75">
      <c r="B32" s="109"/>
    </row>
    <row r="33" ht="12.75">
      <c r="B33" s="109"/>
    </row>
    <row r="34" ht="12.75">
      <c r="B34" s="109"/>
    </row>
    <row r="35" ht="12.75">
      <c r="B35" s="109"/>
    </row>
    <row r="36" ht="12.75">
      <c r="B36" s="109"/>
    </row>
    <row r="37" ht="12.75">
      <c r="B37" s="109"/>
    </row>
  </sheetData>
  <dataValidations count="2">
    <dataValidation type="list" allowBlank="1" showInputMessage="1" showErrorMessage="1" sqref="C3">
      <formula1>Calculation!$D$2:$H$2</formula1>
    </dataValidation>
    <dataValidation type="list" allowBlank="1" showInputMessage="1" showErrorMessage="1" sqref="B3">
      <formula1>Calculation!$D$2:$J$2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J81"/>
  <sheetViews>
    <sheetView workbookViewId="0" topLeftCell="A1">
      <selection activeCell="A3" sqref="A3"/>
    </sheetView>
  </sheetViews>
  <sheetFormatPr defaultColWidth="8.8515625" defaultRowHeight="12.75"/>
  <cols>
    <col min="1" max="1" width="8.8515625" style="101" customWidth="1"/>
    <col min="2" max="3" width="12.7109375" style="101" customWidth="1"/>
    <col min="4" max="10" width="14.7109375" style="101" customWidth="1"/>
    <col min="11" max="11" width="13.00390625" style="101" bestFit="1" customWidth="1"/>
    <col min="12" max="16384" width="8.8515625" style="101" customWidth="1"/>
  </cols>
  <sheetData>
    <row r="2" spans="3:10" s="103" customFormat="1" ht="22">
      <c r="C2" s="103" t="s">
        <v>76</v>
      </c>
      <c r="D2" s="103" t="s">
        <v>72</v>
      </c>
      <c r="E2" s="103" t="s">
        <v>73</v>
      </c>
      <c r="F2" s="103" t="s">
        <v>59</v>
      </c>
      <c r="G2" s="103" t="s">
        <v>74</v>
      </c>
      <c r="H2" s="103" t="s">
        <v>75</v>
      </c>
      <c r="I2" s="103" t="s">
        <v>5</v>
      </c>
      <c r="J2" s="103" t="s">
        <v>4</v>
      </c>
    </row>
    <row r="3" spans="2:10" ht="12.75">
      <c r="B3" s="105">
        <v>1</v>
      </c>
      <c r="C3" s="102" t="s">
        <v>63</v>
      </c>
      <c r="D3" s="104">
        <f>IF(Graphs!$B$8=1,SUMIF(Erfassungstabelle!$A:$A,$B3,Erfassungstabelle!E:E),AVERAGEIF(Erfassungstabelle!$A:$A,$B3,Erfassungstabelle!E:E))</f>
        <v>500.1669219696623</v>
      </c>
      <c r="E3" s="104">
        <f>IF(Graphs!$B$8=1,SUMIF(Erfassungstabelle!$A:$A,$B3,Erfassungstabelle!F:F),AVERAGEIF(Erfassungstabelle!$A:$A,$B3,Erfassungstabelle!F:F))</f>
        <v>500.1669219696623</v>
      </c>
      <c r="F3" s="104">
        <f>IF(Graphs!$B$8=1,SUMIF(Erfassungstabelle!$A:$A,$B3,Erfassungstabelle!G:G),AVERAGEIF(Erfassungstabelle!$A:$A,$B3,Erfassungstabelle!G:G))</f>
        <v>357269.5758310043</v>
      </c>
      <c r="G3" s="104">
        <f>IF(Graphs!$B$8=1,SUMIF(Erfassungstabelle!$A:$A,$B3,Erfassungstabelle!H:H),AVERAGEIF(Erfassungstabelle!$A:$A,$B3,Erfassungstabelle!H:H))</f>
        <v>133.9690035511285</v>
      </c>
      <c r="H3" s="104">
        <f>IF(Graphs!$B$8=1,SUMIF(Erfassungstabelle!$A:$A,$B3,Erfassungstabelle!I:I),AVERAGEIF(Erfassungstabelle!$A:$A,$B3,Erfassungstabelle!I:I))</f>
        <v>78.5</v>
      </c>
      <c r="I3" s="132">
        <f>_xlfn.IFERROR(IF(Graphs!$B$8=1,SUMIF(Erfassungstabelle!$A:$A,$B3,Erfassungstabelle!H:H)/SUMIF(Erfassungstabelle!$A:$A,$B3,Erfassungstabelle!$F:$F),AVERAGEIF(Erfassungstabelle!$A:$A,$B3,Erfassungstabelle!L:L)),NA())</f>
        <v>0.26784858747467194</v>
      </c>
      <c r="J3" s="104">
        <f>_xlfn.IFERROR(IF(Graphs!$B$8=1,SUMIF(Erfassungstabelle!$A:$A,$B3,Erfassungstabelle!G:G)/SUMIF(Erfassungstabelle!$A:$A,$B3,Erfassungstabelle!$F:$F),AVERAGEIF(Erfassungstabelle!$A:$A,$B3,Erfassungstabelle!M:M)),NA())</f>
        <v>714.300686706896</v>
      </c>
    </row>
    <row r="4" spans="2:10" ht="12.75">
      <c r="B4" s="105">
        <f>B3+1</f>
        <v>2</v>
      </c>
      <c r="C4" s="102" t="s">
        <v>62</v>
      </c>
      <c r="D4" s="104">
        <f>IF(Graphs!$B$8=1,SUMIF(Erfassungstabelle!$A:$A,$B4,Erfassungstabelle!E:E),AVERAGEIF(Erfassungstabelle!$A:$A,$B4,Erfassungstabelle!E:E))</f>
        <v>558.5802420842197</v>
      </c>
      <c r="E4" s="104">
        <f>IF(Graphs!$B$8=1,SUMIF(Erfassungstabelle!$A:$A,$B4,Erfassungstabelle!F:F),AVERAGEIF(Erfassungstabelle!$A:$A,$B4,Erfassungstabelle!F:F))</f>
        <v>558.5802420842197</v>
      </c>
      <c r="F4" s="104">
        <f>IF(Graphs!$B$8=1,SUMIF(Erfassungstabelle!$A:$A,$B4,Erfassungstabelle!G:G),AVERAGEIF(Erfassungstabelle!$A:$A,$B4,Erfassungstabelle!G:G))</f>
        <v>346361.6014163821</v>
      </c>
      <c r="G4" s="104">
        <f>IF(Graphs!$B$8=1,SUMIF(Erfassungstabelle!$A:$A,$B4,Erfassungstabelle!H:H),AVERAGEIF(Erfassungstabelle!$A:$A,$B4,Erfassungstabelle!H:H))</f>
        <v>132.7594144469426</v>
      </c>
      <c r="H4" s="104">
        <f>IF(Graphs!$B$8=1,SUMIF(Erfassungstabelle!$A:$A,$B4,Erfassungstabelle!I:I),AVERAGEIF(Erfassungstabelle!$A:$A,$B4,Erfassungstabelle!I:I))</f>
        <v>85.5</v>
      </c>
      <c r="I4" s="132">
        <f>_xlfn.IFERROR(IF(Graphs!$B$8=1,SUMIF(Erfassungstabelle!$A:$A,$B4,Erfassungstabelle!H:H)/SUMIF(Erfassungstabelle!$A:$A,$B4,Erfassungstabelle!$F:$F),AVERAGEIF(Erfassungstabelle!$A:$A,$B4,Erfassungstabelle!L:L)),NA())</f>
        <v>0.23767295089346513</v>
      </c>
      <c r="J4" s="104">
        <f>_xlfn.IFERROR(IF(Graphs!$B$8=1,SUMIF(Erfassungstabelle!$A:$A,$B4,Erfassungstabelle!G:G)/SUMIF(Erfassungstabelle!$A:$A,$B4,Erfassungstabelle!$F:$F),AVERAGEIF(Erfassungstabelle!$A:$A,$B4,Erfassungstabelle!M:M)),NA())</f>
        <v>620.0749244620787</v>
      </c>
    </row>
    <row r="5" spans="2:10" ht="12.75">
      <c r="B5" s="105">
        <f aca="true" t="shared" si="0" ref="B5:B9">B4+1</f>
        <v>3</v>
      </c>
      <c r="C5" s="102" t="s">
        <v>64</v>
      </c>
      <c r="D5" s="104">
        <f>IF(Graphs!$B$8=1,SUMIF(Erfassungstabelle!$A:$A,$B5,Erfassungstabelle!E:E),AVERAGEIF(Erfassungstabelle!$A:$A,$B5,Erfassungstabelle!E:E))</f>
        <v>478.6186580890237</v>
      </c>
      <c r="E5" s="104">
        <f>IF(Graphs!$B$8=1,SUMIF(Erfassungstabelle!$A:$A,$B5,Erfassungstabelle!F:F),AVERAGEIF(Erfassungstabelle!$A:$A,$B5,Erfassungstabelle!F:F))</f>
        <v>478.6186580890237</v>
      </c>
      <c r="F5" s="104">
        <f>IF(Graphs!$B$8=1,SUMIF(Erfassungstabelle!$A:$A,$B5,Erfassungstabelle!G:G),AVERAGEIF(Erfassungstabelle!$A:$A,$B5,Erfassungstabelle!G:G))</f>
        <v>297952.4642356186</v>
      </c>
      <c r="G5" s="104">
        <f>IF(Graphs!$B$8=1,SUMIF(Erfassungstabelle!$A:$A,$B5,Erfassungstabelle!H:H),AVERAGEIF(Erfassungstabelle!$A:$A,$B5,Erfassungstabelle!H:H))</f>
        <v>133.80908805929238</v>
      </c>
      <c r="H5" s="104">
        <f>IF(Graphs!$B$8=1,SUMIF(Erfassungstabelle!$A:$A,$B5,Erfassungstabelle!I:I),AVERAGEIF(Erfassungstabelle!$A:$A,$B5,Erfassungstabelle!I:I))</f>
        <v>95</v>
      </c>
      <c r="I5" s="132">
        <f>_xlfn.IFERROR(IF(Graphs!$B$8=1,SUMIF(Erfassungstabelle!$A:$A,$B5,Erfassungstabelle!H:H)/SUMIF(Erfassungstabelle!$A:$A,$B5,Erfassungstabelle!$F:$F),AVERAGEIF(Erfassungstabelle!$A:$A,$B5,Erfassungstabelle!L:L)),NA())</f>
        <v>0.27957348882626243</v>
      </c>
      <c r="J5" s="104">
        <f>_xlfn.IFERROR(IF(Graphs!$B$8=1,SUMIF(Erfassungstabelle!$A:$A,$B5,Erfassungstabelle!G:G)/SUMIF(Erfassungstabelle!$A:$A,$B5,Erfassungstabelle!$F:$F),AVERAGEIF(Erfassungstabelle!$A:$A,$B5,Erfassungstabelle!M:M)),NA())</f>
        <v>622.5258025360955</v>
      </c>
    </row>
    <row r="6" spans="2:10" ht="12.75">
      <c r="B6" s="105">
        <f t="shared" si="0"/>
        <v>4</v>
      </c>
      <c r="C6" s="102" t="s">
        <v>65</v>
      </c>
      <c r="D6" s="104">
        <f>IF(Graphs!$B$8=1,SUMIF(Erfassungstabelle!$A:$A,$B6,Erfassungstabelle!E:E),AVERAGEIF(Erfassungstabelle!$A:$A,$B6,Erfassungstabelle!E:E))</f>
        <v>387.8641176474809</v>
      </c>
      <c r="E6" s="104">
        <f>IF(Graphs!$B$8=1,SUMIF(Erfassungstabelle!$A:$A,$B6,Erfassungstabelle!F:F),AVERAGEIF(Erfassungstabelle!$A:$A,$B6,Erfassungstabelle!F:F))</f>
        <v>387.8641176474809</v>
      </c>
      <c r="F6" s="104">
        <f>IF(Graphs!$B$8=1,SUMIF(Erfassungstabelle!$A:$A,$B6,Erfassungstabelle!G:G),AVERAGEIF(Erfassungstabelle!$A:$A,$B6,Erfassungstabelle!G:G))</f>
        <v>322953.88960011886</v>
      </c>
      <c r="G6" s="104">
        <f>IF(Graphs!$B$8=1,SUMIF(Erfassungstabelle!$A:$A,$B6,Erfassungstabelle!H:H),AVERAGEIF(Erfassungstabelle!$A:$A,$B6,Erfassungstabelle!H:H))</f>
        <v>115.88600635805604</v>
      </c>
      <c r="H6" s="104">
        <f>IF(Graphs!$B$8=1,SUMIF(Erfassungstabelle!$A:$A,$B6,Erfassungstabelle!I:I),AVERAGEIF(Erfassungstabelle!$A:$A,$B6,Erfassungstabelle!I:I))</f>
        <v>69.5</v>
      </c>
      <c r="I6" s="132">
        <f>_xlfn.IFERROR(IF(Graphs!$B$8=1,SUMIF(Erfassungstabelle!$A:$A,$B6,Erfassungstabelle!H:H)/SUMIF(Erfassungstabelle!$A:$A,$B6,Erfassungstabelle!$F:$F),AVERAGEIF(Erfassungstabelle!$A:$A,$B6,Erfassungstabelle!L:L)),NA())</f>
        <v>0.29877991050304287</v>
      </c>
      <c r="J6" s="104">
        <f>_xlfn.IFERROR(IF(Graphs!$B$8=1,SUMIF(Erfassungstabelle!$A:$A,$B6,Erfassungstabelle!G:G)/SUMIF(Erfassungstabelle!$A:$A,$B6,Erfassungstabelle!$F:$F),AVERAGEIF(Erfassungstabelle!$A:$A,$B6,Erfassungstabelle!M:M)),NA())</f>
        <v>832.6469887416675</v>
      </c>
    </row>
    <row r="7" spans="2:10" ht="12.75">
      <c r="B7" s="105">
        <f t="shared" si="0"/>
        <v>5</v>
      </c>
      <c r="C7" s="102" t="s">
        <v>66</v>
      </c>
      <c r="D7" s="104">
        <f>IF(Graphs!$B$8=1,SUMIF(Erfassungstabelle!$A:$A,$B7,Erfassungstabelle!E:E),AVERAGEIF(Erfassungstabelle!$A:$A,$B7,Erfassungstabelle!E:E))</f>
        <v>511.21133555797184</v>
      </c>
      <c r="E7" s="104">
        <f>IF(Graphs!$B$8=1,SUMIF(Erfassungstabelle!$A:$A,$B7,Erfassungstabelle!F:F),AVERAGEIF(Erfassungstabelle!$A:$A,$B7,Erfassungstabelle!F:F))</f>
        <v>511.21133555797184</v>
      </c>
      <c r="F7" s="104">
        <f>IF(Graphs!$B$8=1,SUMIF(Erfassungstabelle!$A:$A,$B7,Erfassungstabelle!G:G),AVERAGEIF(Erfassungstabelle!$A:$A,$B7,Erfassungstabelle!G:G))</f>
        <v>459189.7862822382</v>
      </c>
      <c r="G7" s="104">
        <f>IF(Graphs!$B$8=1,SUMIF(Erfassungstabelle!$A:$A,$B7,Erfassungstabelle!H:H),AVERAGEIF(Erfassungstabelle!$A:$A,$B7,Erfassungstabelle!H:H))</f>
        <v>158.97520574258832</v>
      </c>
      <c r="H7" s="104">
        <f>IF(Graphs!$B$8=1,SUMIF(Erfassungstabelle!$A:$A,$B7,Erfassungstabelle!I:I),AVERAGEIF(Erfassungstabelle!$A:$A,$B7,Erfassungstabelle!I:I))</f>
        <v>106</v>
      </c>
      <c r="I7" s="132">
        <f>_xlfn.IFERROR(IF(Graphs!$B$8=1,SUMIF(Erfassungstabelle!$A:$A,$B7,Erfassungstabelle!H:H)/SUMIF(Erfassungstabelle!$A:$A,$B7,Erfassungstabelle!$F:$F),AVERAGEIF(Erfassungstabelle!$A:$A,$B7,Erfassungstabelle!L:L)),NA())</f>
        <v>0.31097746603969895</v>
      </c>
      <c r="J7" s="104">
        <f>_xlfn.IFERROR(IF(Graphs!$B$8=1,SUMIF(Erfassungstabelle!$A:$A,$B7,Erfassungstabelle!G:G)/SUMIF(Erfassungstabelle!$A:$A,$B7,Erfassungstabelle!$F:$F),AVERAGEIF(Erfassungstabelle!$A:$A,$B7,Erfassungstabelle!M:M)),NA())</f>
        <v>898.2386624526749</v>
      </c>
    </row>
    <row r="8" spans="2:10" ht="12.75">
      <c r="B8" s="105">
        <f t="shared" si="0"/>
        <v>6</v>
      </c>
      <c r="C8" s="102" t="s">
        <v>67</v>
      </c>
      <c r="D8" s="104">
        <f>IF(Graphs!$B$8=1,SUMIF(Erfassungstabelle!$A:$A,$B8,Erfassungstabelle!E:E),AVERAGEIF(Erfassungstabelle!$A:$A,$B8,Erfassungstabelle!E:E))</f>
        <v>832.0914773288705</v>
      </c>
      <c r="E8" s="104">
        <f>IF(Graphs!$B$8=1,SUMIF(Erfassungstabelle!$A:$A,$B8,Erfassungstabelle!F:F),AVERAGEIF(Erfassungstabelle!$A:$A,$B8,Erfassungstabelle!F:F))</f>
        <v>832.0914773288705</v>
      </c>
      <c r="F8" s="104">
        <f>IF(Graphs!$B$8=1,SUMIF(Erfassungstabelle!$A:$A,$B8,Erfassungstabelle!G:G),AVERAGEIF(Erfassungstabelle!$A:$A,$B8,Erfassungstabelle!G:G))</f>
        <v>635206.0098528628</v>
      </c>
      <c r="G8" s="104">
        <f>IF(Graphs!$B$8=1,SUMIF(Erfassungstabelle!$A:$A,$B8,Erfassungstabelle!H:H),AVERAGEIF(Erfassungstabelle!$A:$A,$B8,Erfassungstabelle!H:H))</f>
        <v>237.17563492576548</v>
      </c>
      <c r="H8" s="104">
        <f>IF(Graphs!$B$8=1,SUMIF(Erfassungstabelle!$A:$A,$B8,Erfassungstabelle!I:I),AVERAGEIF(Erfassungstabelle!$A:$A,$B8,Erfassungstabelle!I:I))</f>
        <v>125</v>
      </c>
      <c r="I8" s="132">
        <f>_xlfn.IFERROR(IF(Graphs!$B$8=1,SUMIF(Erfassungstabelle!$A:$A,$B8,Erfassungstabelle!H:H)/SUMIF(Erfassungstabelle!$A:$A,$B8,Erfassungstabelle!$F:$F),AVERAGEIF(Erfassungstabelle!$A:$A,$B8,Erfassungstabelle!L:L)),NA())</f>
        <v>0.28503552961163875</v>
      </c>
      <c r="J8" s="104">
        <f>_xlfn.IFERROR(IF(Graphs!$B$8=1,SUMIF(Erfassungstabelle!$A:$A,$B8,Erfassungstabelle!G:G)/SUMIF(Erfassungstabelle!$A:$A,$B8,Erfassungstabelle!$F:$F),AVERAGEIF(Erfassungstabelle!$A:$A,$B8,Erfassungstabelle!M:M)),NA())</f>
        <v>763.3848286632649</v>
      </c>
    </row>
    <row r="9" spans="2:10" ht="12.75">
      <c r="B9" s="105">
        <f t="shared" si="0"/>
        <v>7</v>
      </c>
      <c r="C9" s="102" t="s">
        <v>68</v>
      </c>
      <c r="D9" s="104">
        <f>IF(Graphs!$B$8=1,SUMIF(Erfassungstabelle!$A:$A,$B9,Erfassungstabelle!E:E),AVERAGEIF(Erfassungstabelle!$A:$A,$B9,Erfassungstabelle!E:E))</f>
        <v>0</v>
      </c>
      <c r="E9" s="104">
        <f>IF(Graphs!$B$8=1,SUMIF(Erfassungstabelle!$A:$A,$B9,Erfassungstabelle!F:F),AVERAGEIF(Erfassungstabelle!$A:$A,$B9,Erfassungstabelle!F:F))</f>
        <v>0</v>
      </c>
      <c r="F9" s="104">
        <f>IF(Graphs!$B$8=1,SUMIF(Erfassungstabelle!$A:$A,$B9,Erfassungstabelle!G:G),AVERAGEIF(Erfassungstabelle!$A:$A,$B9,Erfassungstabelle!G:G))</f>
        <v>0</v>
      </c>
      <c r="G9" s="104">
        <f>IF(Graphs!$B$8=1,SUMIF(Erfassungstabelle!$A:$A,$B9,Erfassungstabelle!H:H),AVERAGEIF(Erfassungstabelle!$A:$A,$B9,Erfassungstabelle!H:H))</f>
        <v>0</v>
      </c>
      <c r="H9" s="104">
        <f>IF(Graphs!$B$8=1,SUMIF(Erfassungstabelle!$A:$A,$B9,Erfassungstabelle!I:I),AVERAGEIF(Erfassungstabelle!$A:$A,$B9,Erfassungstabelle!I:I))</f>
        <v>0</v>
      </c>
      <c r="I9" s="132" t="e">
        <f>_xlfn.IFERROR(IF(Graphs!$B$8=1,SUMIF(Erfassungstabelle!$A:$A,$B9,Erfassungstabelle!H:H)/SUMIF(Erfassungstabelle!$A:$A,$B9,Erfassungstabelle!$F:$F),AVERAGEIF(Erfassungstabelle!$A:$A,$B9,Erfassungstabelle!L:L)),NA())</f>
        <v>#N/A</v>
      </c>
      <c r="J9" s="104" t="e">
        <f>_xlfn.IFERROR(IF(Graphs!$B$8=1,SUMIF(Erfassungstabelle!$A:$A,$B9,Erfassungstabelle!G:G)/SUMIF(Erfassungstabelle!$A:$A,$B9,Erfassungstabelle!$F:$F),AVERAGEIF(Erfassungstabelle!$A:$A,$B9,Erfassungstabelle!M:M)),NA())</f>
        <v>#N/A</v>
      </c>
    </row>
    <row r="12" spans="3:10" ht="12.75">
      <c r="C12" s="103" t="s">
        <v>77</v>
      </c>
      <c r="D12" s="103" t="s">
        <v>72</v>
      </c>
      <c r="E12" s="103" t="s">
        <v>73</v>
      </c>
      <c r="F12" s="103" t="s">
        <v>59</v>
      </c>
      <c r="G12" s="103" t="s">
        <v>74</v>
      </c>
      <c r="H12" s="103" t="s">
        <v>75</v>
      </c>
      <c r="I12" s="103" t="s">
        <v>5</v>
      </c>
      <c r="J12" s="103" t="s">
        <v>4</v>
      </c>
    </row>
    <row r="13" spans="2:10" ht="12.75">
      <c r="B13" s="105">
        <v>1</v>
      </c>
      <c r="C13" s="102" t="s">
        <v>41</v>
      </c>
      <c r="D13" s="104">
        <f>IF(Graphs!$B$8=1,SUMIF(Erfassungstabelle!$B:$B,$B13,Erfassungstabelle!E:E),AVERAGEIF(Erfassungstabelle!$B:$B,$B13,Erfassungstabelle!E:E))</f>
        <v>0</v>
      </c>
      <c r="E13" s="104">
        <f>IF(Graphs!$B$8=1,SUMIF(Erfassungstabelle!$B:$B,$B13,Erfassungstabelle!F:F),AVERAGEIF(Erfassungstabelle!$B:$B,$B13,Erfassungstabelle!F:F))</f>
        <v>0</v>
      </c>
      <c r="F13" s="104">
        <f>IF(Graphs!$B$8=1,SUMIF(Erfassungstabelle!$B:$B,$B13,Erfassungstabelle!G:G),AVERAGEIF(Erfassungstabelle!$B:$B,$B13,Erfassungstabelle!G:G))</f>
        <v>0</v>
      </c>
      <c r="G13" s="104">
        <f>IF(Graphs!$B$8=1,SUMIF(Erfassungstabelle!$B:$B,$B13,Erfassungstabelle!H:H),AVERAGEIF(Erfassungstabelle!$B:$B,$B13,Erfassungstabelle!H:H))</f>
        <v>0</v>
      </c>
      <c r="H13" s="104">
        <f>IF(Graphs!$B$8=1,SUMIF(Erfassungstabelle!$B:$B,$B13,Erfassungstabelle!I:I),AVERAGEIF(Erfassungstabelle!$B:$B,$B13,Erfassungstabelle!I:I))</f>
        <v>0</v>
      </c>
      <c r="I13" s="132" t="e">
        <f>_xlfn.IFERROR(IF(Graphs!$B$8=1,SUMIF(Erfassungstabelle!$B:$B,$B13,Erfassungstabelle!H:H)/SUMIF(Erfassungstabelle!$B:$B,$B13,Erfassungstabelle!$F:$F),AVERAGEIF(Erfassungstabelle!$B:$B,$B13,Erfassungstabelle!L:L)),NA())</f>
        <v>#N/A</v>
      </c>
      <c r="J13" s="104" t="e">
        <f>_xlfn.IFERROR(IF(Graphs!$B$8=1,SUMIF(Erfassungstabelle!$B:$B,$B13,Erfassungstabelle!G:G)/SUMIF(Erfassungstabelle!$B:$B,$B13,Erfassungstabelle!$F:$F),AVERAGEIF(Erfassungstabelle!$B:$B,$B13,Erfassungstabelle!M:M)),NA())</f>
        <v>#N/A</v>
      </c>
    </row>
    <row r="14" spans="2:10" ht="12.75">
      <c r="B14" s="105">
        <f>B13+1</f>
        <v>2</v>
      </c>
      <c r="C14" s="102" t="s">
        <v>42</v>
      </c>
      <c r="D14" s="104">
        <f>IF(Graphs!$B$8=1,SUMIF(Erfassungstabelle!$B:$B,$B14,Erfassungstabelle!E:E),AVERAGEIF(Erfassungstabelle!$B:$B,$B14,Erfassungstabelle!E:E))</f>
        <v>0</v>
      </c>
      <c r="E14" s="104">
        <f>IF(Graphs!$B$8=1,SUMIF(Erfassungstabelle!$B:$B,$B14,Erfassungstabelle!F:F),AVERAGEIF(Erfassungstabelle!$B:$B,$B14,Erfassungstabelle!F:F))</f>
        <v>0</v>
      </c>
      <c r="F14" s="104">
        <f>IF(Graphs!$B$8=1,SUMIF(Erfassungstabelle!$B:$B,$B14,Erfassungstabelle!G:G),AVERAGEIF(Erfassungstabelle!$B:$B,$B14,Erfassungstabelle!G:G))</f>
        <v>0</v>
      </c>
      <c r="G14" s="104">
        <f>IF(Graphs!$B$8=1,SUMIF(Erfassungstabelle!$B:$B,$B14,Erfassungstabelle!H:H),AVERAGEIF(Erfassungstabelle!$B:$B,$B14,Erfassungstabelle!H:H))</f>
        <v>0</v>
      </c>
      <c r="H14" s="104">
        <f>IF(Graphs!$B$8=1,SUMIF(Erfassungstabelle!$B:$B,$B14,Erfassungstabelle!I:I),AVERAGEIF(Erfassungstabelle!$B:$B,$B14,Erfassungstabelle!I:I))</f>
        <v>0</v>
      </c>
      <c r="I14" s="132" t="e">
        <f>_xlfn.IFERROR(IF(Graphs!$B$8=1,SUMIF(Erfassungstabelle!$B:$B,$B14,Erfassungstabelle!H:H)/SUMIF(Erfassungstabelle!$B:$B,$B14,Erfassungstabelle!$F:$F),AVERAGEIF(Erfassungstabelle!$B:$B,$B14,Erfassungstabelle!L:L)),NA())</f>
        <v>#N/A</v>
      </c>
      <c r="J14" s="104" t="e">
        <f>_xlfn.IFERROR(IF(Graphs!$B$8=1,SUMIF(Erfassungstabelle!$B:$B,$B14,Erfassungstabelle!G:G)/SUMIF(Erfassungstabelle!$B:$B,$B14,Erfassungstabelle!$F:$F),AVERAGEIF(Erfassungstabelle!$B:$B,$B14,Erfassungstabelle!M:M)),NA())</f>
        <v>#N/A</v>
      </c>
    </row>
    <row r="15" spans="2:10" ht="12.75">
      <c r="B15" s="105">
        <f aca="true" t="shared" si="1" ref="B15:B24">B14+1</f>
        <v>3</v>
      </c>
      <c r="C15" s="102" t="s">
        <v>69</v>
      </c>
      <c r="D15" s="104">
        <f>IF(Graphs!$B$8=1,SUMIF(Erfassungstabelle!$B:$B,$B15,Erfassungstabelle!E:E),AVERAGEIF(Erfassungstabelle!$B:$B,$B15,Erfassungstabelle!E:E))</f>
        <v>0</v>
      </c>
      <c r="E15" s="104">
        <f>IF(Graphs!$B$8=1,SUMIF(Erfassungstabelle!$B:$B,$B15,Erfassungstabelle!F:F),AVERAGEIF(Erfassungstabelle!$B:$B,$B15,Erfassungstabelle!F:F))</f>
        <v>0</v>
      </c>
      <c r="F15" s="104">
        <f>IF(Graphs!$B$8=1,SUMIF(Erfassungstabelle!$B:$B,$B15,Erfassungstabelle!G:G),AVERAGEIF(Erfassungstabelle!$B:$B,$B15,Erfassungstabelle!G:G))</f>
        <v>0</v>
      </c>
      <c r="G15" s="104">
        <f>IF(Graphs!$B$8=1,SUMIF(Erfassungstabelle!$B:$B,$B15,Erfassungstabelle!H:H),AVERAGEIF(Erfassungstabelle!$B:$B,$B15,Erfassungstabelle!H:H))</f>
        <v>0</v>
      </c>
      <c r="H15" s="104">
        <f>IF(Graphs!$B$8=1,SUMIF(Erfassungstabelle!$B:$B,$B15,Erfassungstabelle!I:I),AVERAGEIF(Erfassungstabelle!$B:$B,$B15,Erfassungstabelle!I:I))</f>
        <v>0</v>
      </c>
      <c r="I15" s="132" t="e">
        <f>_xlfn.IFERROR(IF(Graphs!$B$8=1,SUMIF(Erfassungstabelle!$B:$B,$B15,Erfassungstabelle!H:H)/SUMIF(Erfassungstabelle!$B:$B,$B15,Erfassungstabelle!$F:$F),AVERAGEIF(Erfassungstabelle!$B:$B,$B15,Erfassungstabelle!L:L)),NA())</f>
        <v>#N/A</v>
      </c>
      <c r="J15" s="104" t="e">
        <f>_xlfn.IFERROR(IF(Graphs!$B$8=1,SUMIF(Erfassungstabelle!$B:$B,$B15,Erfassungstabelle!G:G)/SUMIF(Erfassungstabelle!$B:$B,$B15,Erfassungstabelle!$F:$F),AVERAGEIF(Erfassungstabelle!$B:$B,$B15,Erfassungstabelle!M:M)),NA())</f>
        <v>#N/A</v>
      </c>
    </row>
    <row r="16" spans="2:10" ht="12.75">
      <c r="B16" s="105">
        <f t="shared" si="1"/>
        <v>4</v>
      </c>
      <c r="C16" s="102" t="s">
        <v>43</v>
      </c>
      <c r="D16" s="104">
        <f>IF(Graphs!$B$8=1,SUMIF(Erfassungstabelle!$B:$B,$B16,Erfassungstabelle!E:E),AVERAGEIF(Erfassungstabelle!$B:$B,$B16,Erfassungstabelle!E:E))</f>
        <v>0</v>
      </c>
      <c r="E16" s="104">
        <f>IF(Graphs!$B$8=1,SUMIF(Erfassungstabelle!$B:$B,$B16,Erfassungstabelle!F:F),AVERAGEIF(Erfassungstabelle!$B:$B,$B16,Erfassungstabelle!F:F))</f>
        <v>0</v>
      </c>
      <c r="F16" s="104">
        <f>IF(Graphs!$B$8=1,SUMIF(Erfassungstabelle!$B:$B,$B16,Erfassungstabelle!G:G),AVERAGEIF(Erfassungstabelle!$B:$B,$B16,Erfassungstabelle!G:G))</f>
        <v>0</v>
      </c>
      <c r="G16" s="104">
        <f>IF(Graphs!$B$8=1,SUMIF(Erfassungstabelle!$B:$B,$B16,Erfassungstabelle!H:H),AVERAGEIF(Erfassungstabelle!$B:$B,$B16,Erfassungstabelle!H:H))</f>
        <v>0</v>
      </c>
      <c r="H16" s="104">
        <f>IF(Graphs!$B$8=1,SUMIF(Erfassungstabelle!$B:$B,$B16,Erfassungstabelle!I:I),AVERAGEIF(Erfassungstabelle!$B:$B,$B16,Erfassungstabelle!I:I))</f>
        <v>0</v>
      </c>
      <c r="I16" s="132" t="e">
        <f>_xlfn.IFERROR(IF(Graphs!$B$8=1,SUMIF(Erfassungstabelle!$B:$B,$B16,Erfassungstabelle!H:H)/SUMIF(Erfassungstabelle!$B:$B,$B16,Erfassungstabelle!$F:$F),AVERAGEIF(Erfassungstabelle!$B:$B,$B16,Erfassungstabelle!L:L)),NA())</f>
        <v>#N/A</v>
      </c>
      <c r="J16" s="104" t="e">
        <f>_xlfn.IFERROR(IF(Graphs!$B$8=1,SUMIF(Erfassungstabelle!$B:$B,$B16,Erfassungstabelle!G:G)/SUMIF(Erfassungstabelle!$B:$B,$B16,Erfassungstabelle!$F:$F),AVERAGEIF(Erfassungstabelle!$B:$B,$B16,Erfassungstabelle!M:M)),NA())</f>
        <v>#N/A</v>
      </c>
    </row>
    <row r="17" spans="2:10" ht="12.75">
      <c r="B17" s="105">
        <f t="shared" si="1"/>
        <v>5</v>
      </c>
      <c r="C17" s="102" t="s">
        <v>25</v>
      </c>
      <c r="D17" s="104">
        <f>IF(Graphs!$B$8=1,SUMIF(Erfassungstabelle!$B:$B,$B17,Erfassungstabelle!E:E),AVERAGEIF(Erfassungstabelle!$B:$B,$B17,Erfassungstabelle!E:E))</f>
        <v>833.7817873040962</v>
      </c>
      <c r="E17" s="104">
        <f>IF(Graphs!$B$8=1,SUMIF(Erfassungstabelle!$B:$B,$B17,Erfassungstabelle!F:F),AVERAGEIF(Erfassungstabelle!$B:$B,$B17,Erfassungstabelle!F:F))</f>
        <v>833.7817873040962</v>
      </c>
      <c r="F17" s="104">
        <f>IF(Graphs!$B$8=1,SUMIF(Erfassungstabelle!$B:$B,$B17,Erfassungstabelle!G:G),AVERAGEIF(Erfassungstabelle!$B:$B,$B17,Erfassungstabelle!G:G))</f>
        <v>700421.2013130947</v>
      </c>
      <c r="G17" s="104">
        <f>IF(Graphs!$B$8=1,SUMIF(Erfassungstabelle!$B:$B,$B17,Erfassungstabelle!H:H),AVERAGEIF(Erfassungstabelle!$B:$B,$B17,Erfassungstabelle!H:H))</f>
        <v>223.81360882980087</v>
      </c>
      <c r="H17" s="104">
        <f>IF(Graphs!$B$8=1,SUMIF(Erfassungstabelle!$B:$B,$B17,Erfassungstabelle!I:I),AVERAGEIF(Erfassungstabelle!$B:$B,$B17,Erfassungstabelle!I:I))</f>
        <v>163</v>
      </c>
      <c r="I17" s="132">
        <f>_xlfn.IFERROR(IF(Graphs!$B$8=1,SUMIF(Erfassungstabelle!$B:$B,$B17,Erfassungstabelle!H:H)/SUMIF(Erfassungstabelle!$B:$B,$B17,Erfassungstabelle!$F:$F),AVERAGEIF(Erfassungstabelle!$B:$B,$B17,Erfassungstabelle!L:L)),NA())</f>
        <v>0.26843187538728497</v>
      </c>
      <c r="J17" s="104">
        <f>_xlfn.IFERROR(IF(Graphs!$B$8=1,SUMIF(Erfassungstabelle!$B:$B,$B17,Erfassungstabelle!G:G)/SUMIF(Erfassungstabelle!$B:$B,$B17,Erfassungstabelle!$F:$F),AVERAGEIF(Erfassungstabelle!$B:$B,$B17,Erfassungstabelle!M:M)),NA())</f>
        <v>840.053371251725</v>
      </c>
    </row>
    <row r="18" spans="2:10" ht="12.75">
      <c r="B18" s="105">
        <f t="shared" si="1"/>
        <v>6</v>
      </c>
      <c r="C18" s="102" t="s">
        <v>44</v>
      </c>
      <c r="D18" s="104">
        <f>IF(Graphs!$B$8=1,SUMIF(Erfassungstabelle!$B:$B,$B18,Erfassungstabelle!E:E),AVERAGEIF(Erfassungstabelle!$B:$B,$B18,Erfassungstabelle!E:E))</f>
        <v>1121.298114700248</v>
      </c>
      <c r="E18" s="104">
        <f>IF(Graphs!$B$8=1,SUMIF(Erfassungstabelle!$B:$B,$B18,Erfassungstabelle!F:F),AVERAGEIF(Erfassungstabelle!$B:$B,$B18,Erfassungstabelle!F:F))</f>
        <v>1121.298114700248</v>
      </c>
      <c r="F18" s="104">
        <f>IF(Graphs!$B$8=1,SUMIF(Erfassungstabelle!$B:$B,$B18,Erfassungstabelle!G:G),AVERAGEIF(Erfassungstabelle!$B:$B,$B18,Erfassungstabelle!G:G))</f>
        <v>694039.01056043</v>
      </c>
      <c r="G18" s="104">
        <f>IF(Graphs!$B$8=1,SUMIF(Erfassungstabelle!$B:$B,$B18,Erfassungstabelle!H:H),AVERAGEIF(Erfassungstabelle!$B:$B,$B18,Erfassungstabelle!H:H))</f>
        <v>304.6467902070109</v>
      </c>
      <c r="H18" s="104">
        <f>IF(Graphs!$B$8=1,SUMIF(Erfassungstabelle!$B:$B,$B18,Erfassungstabelle!I:I),AVERAGEIF(Erfassungstabelle!$B:$B,$B18,Erfassungstabelle!I:I))</f>
        <v>179</v>
      </c>
      <c r="I18" s="132">
        <f>_xlfn.IFERROR(IF(Graphs!$B$8=1,SUMIF(Erfassungstabelle!$B:$B,$B18,Erfassungstabelle!H:H)/SUMIF(Erfassungstabelle!$B:$B,$B18,Erfassungstabelle!$F:$F),AVERAGEIF(Erfassungstabelle!$B:$B,$B18,Erfassungstabelle!L:L)),NA())</f>
        <v>0.2716911642078796</v>
      </c>
      <c r="J18" s="104">
        <f>_xlfn.IFERROR(IF(Graphs!$B$8=1,SUMIF(Erfassungstabelle!$B:$B,$B18,Erfassungstabelle!G:G)/SUMIF(Erfassungstabelle!$B:$B,$B18,Erfassungstabelle!$F:$F),AVERAGEIF(Erfassungstabelle!$B:$B,$B18,Erfassungstabelle!M:M)),NA())</f>
        <v>618.9602938429666</v>
      </c>
    </row>
    <row r="19" spans="2:10" ht="12.75">
      <c r="B19" s="105">
        <f t="shared" si="1"/>
        <v>7</v>
      </c>
      <c r="C19" s="102" t="s">
        <v>45</v>
      </c>
      <c r="D19" s="104">
        <f>IF(Graphs!$B$8=1,SUMIF(Erfassungstabelle!$B:$B,$B19,Erfassungstabelle!E:E),AVERAGEIF(Erfassungstabelle!$B:$B,$B19,Erfassungstabelle!E:E))</f>
        <v>1043.543568219005</v>
      </c>
      <c r="E19" s="104">
        <f>IF(Graphs!$B$8=1,SUMIF(Erfassungstabelle!$B:$B,$B19,Erfassungstabelle!F:F),AVERAGEIF(Erfassungstabelle!$B:$B,$B19,Erfassungstabelle!F:F))</f>
        <v>1043.543568219005</v>
      </c>
      <c r="F19" s="104">
        <f>IF(Graphs!$B$8=1,SUMIF(Erfassungstabelle!$B:$B,$B19,Erfassungstabelle!G:G),AVERAGEIF(Erfassungstabelle!$B:$B,$B19,Erfassungstabelle!G:G))</f>
        <v>781047.8019082505</v>
      </c>
      <c r="G19" s="104">
        <f>IF(Graphs!$B$8=1,SUMIF(Erfassungstabelle!$B:$B,$B19,Erfassungstabelle!H:H),AVERAGEIF(Erfassungstabelle!$B:$B,$B19,Erfassungstabelle!H:H))</f>
        <v>307.84108704371744</v>
      </c>
      <c r="H19" s="104">
        <f>IF(Graphs!$B$8=1,SUMIF(Erfassungstabelle!$B:$B,$B19,Erfassungstabelle!I:I),AVERAGEIF(Erfassungstabelle!$B:$B,$B19,Erfassungstabelle!I:I))</f>
        <v>177.5</v>
      </c>
      <c r="I19" s="132">
        <f>_xlfn.IFERROR(IF(Graphs!$B$8=1,SUMIF(Erfassungstabelle!$B:$B,$B19,Erfassungstabelle!H:H)/SUMIF(Erfassungstabelle!$B:$B,$B19,Erfassungstabelle!$F:$F),AVERAGEIF(Erfassungstabelle!$B:$B,$B19,Erfassungstabelle!L:L)),NA())</f>
        <v>0.2949959124074749</v>
      </c>
      <c r="J19" s="104">
        <f>_xlfn.IFERROR(IF(Graphs!$B$8=1,SUMIF(Erfassungstabelle!$B:$B,$B19,Erfassungstabelle!G:G)/SUMIF(Erfassungstabelle!$B:$B,$B19,Erfassungstabelle!$F:$F),AVERAGEIF(Erfassungstabelle!$B:$B,$B19,Erfassungstabelle!M:M)),NA())</f>
        <v>748.4573003897185</v>
      </c>
    </row>
    <row r="20" spans="2:10" ht="12.75">
      <c r="B20" s="105">
        <f t="shared" si="1"/>
        <v>8</v>
      </c>
      <c r="C20" s="102" t="s">
        <v>46</v>
      </c>
      <c r="D20" s="104">
        <f>IF(Graphs!$B$8=1,SUMIF(Erfassungstabelle!$B:$B,$B20,Erfassungstabelle!E:E),AVERAGEIF(Erfassungstabelle!$B:$B,$B20,Erfassungstabelle!E:E))</f>
        <v>269.90928245387977</v>
      </c>
      <c r="E20" s="104">
        <f>IF(Graphs!$B$8=1,SUMIF(Erfassungstabelle!$B:$B,$B20,Erfassungstabelle!F:F),AVERAGEIF(Erfassungstabelle!$B:$B,$B20,Erfassungstabelle!F:F))</f>
        <v>269.90928245387977</v>
      </c>
      <c r="F20" s="104">
        <f>IF(Graphs!$B$8=1,SUMIF(Erfassungstabelle!$B:$B,$B20,Erfassungstabelle!G:G),AVERAGEIF(Erfassungstabelle!$B:$B,$B20,Erfassungstabelle!G:G))</f>
        <v>243425.31343644942</v>
      </c>
      <c r="G20" s="104">
        <f>IF(Graphs!$B$8=1,SUMIF(Erfassungstabelle!$B:$B,$B20,Erfassungstabelle!H:H),AVERAGEIF(Erfassungstabelle!$B:$B,$B20,Erfassungstabelle!H:H))</f>
        <v>76.27286700324412</v>
      </c>
      <c r="H20" s="104">
        <f>IF(Graphs!$B$8=1,SUMIF(Erfassungstabelle!$B:$B,$B20,Erfassungstabelle!I:I),AVERAGEIF(Erfassungstabelle!$B:$B,$B20,Erfassungstabelle!I:I))</f>
        <v>40</v>
      </c>
      <c r="I20" s="132">
        <f>_xlfn.IFERROR(IF(Graphs!$B$8=1,SUMIF(Erfassungstabelle!$B:$B,$B20,Erfassungstabelle!H:H)/SUMIF(Erfassungstabelle!$B:$B,$B20,Erfassungstabelle!$F:$F),AVERAGEIF(Erfassungstabelle!$B:$B,$B20,Erfassungstabelle!L:L)),NA())</f>
        <v>0.28258704669142715</v>
      </c>
      <c r="J20" s="104">
        <f>_xlfn.IFERROR(IF(Graphs!$B$8=1,SUMIF(Erfassungstabelle!$B:$B,$B20,Erfassungstabelle!G:G)/SUMIF(Erfassungstabelle!$B:$B,$B20,Erfassungstabelle!$F:$F),AVERAGEIF(Erfassungstabelle!$B:$B,$B20,Erfassungstabelle!M:M)),NA())</f>
        <v>901.8782578477799</v>
      </c>
    </row>
    <row r="21" spans="2:10" ht="12.75">
      <c r="B21" s="105">
        <f t="shared" si="1"/>
        <v>9</v>
      </c>
      <c r="C21" s="102" t="s">
        <v>47</v>
      </c>
      <c r="D21" s="104">
        <f>IF(Graphs!$B$8=1,SUMIF(Erfassungstabelle!$B:$B,$B21,Erfassungstabelle!E:E),AVERAGEIF(Erfassungstabelle!$B:$B,$B21,Erfassungstabelle!E:E))</f>
        <v>0</v>
      </c>
      <c r="E21" s="104">
        <f>IF(Graphs!$B$8=1,SUMIF(Erfassungstabelle!$B:$B,$B21,Erfassungstabelle!F:F),AVERAGEIF(Erfassungstabelle!$B:$B,$B21,Erfassungstabelle!F:F))</f>
        <v>0</v>
      </c>
      <c r="F21" s="104">
        <f>IF(Graphs!$B$8=1,SUMIF(Erfassungstabelle!$B:$B,$B21,Erfassungstabelle!G:G),AVERAGEIF(Erfassungstabelle!$B:$B,$B21,Erfassungstabelle!G:G))</f>
        <v>0</v>
      </c>
      <c r="G21" s="104">
        <f>IF(Graphs!$B$8=1,SUMIF(Erfassungstabelle!$B:$B,$B21,Erfassungstabelle!H:H),AVERAGEIF(Erfassungstabelle!$B:$B,$B21,Erfassungstabelle!H:H))</f>
        <v>0</v>
      </c>
      <c r="H21" s="104">
        <f>IF(Graphs!$B$8=1,SUMIF(Erfassungstabelle!$B:$B,$B21,Erfassungstabelle!I:I),AVERAGEIF(Erfassungstabelle!$B:$B,$B21,Erfassungstabelle!I:I))</f>
        <v>0</v>
      </c>
      <c r="I21" s="132" t="e">
        <f>_xlfn.IFERROR(IF(Graphs!$B$8=1,SUMIF(Erfassungstabelle!$B:$B,$B21,Erfassungstabelle!H:H)/SUMIF(Erfassungstabelle!$B:$B,$B21,Erfassungstabelle!$F:$F),AVERAGEIF(Erfassungstabelle!$B:$B,$B21,Erfassungstabelle!L:L)),NA())</f>
        <v>#N/A</v>
      </c>
      <c r="J21" s="104" t="e">
        <f>_xlfn.IFERROR(IF(Graphs!$B$8=1,SUMIF(Erfassungstabelle!$B:$B,$B21,Erfassungstabelle!G:G)/SUMIF(Erfassungstabelle!$B:$B,$B21,Erfassungstabelle!$F:$F),AVERAGEIF(Erfassungstabelle!$B:$B,$B21,Erfassungstabelle!M:M)),NA())</f>
        <v>#N/A</v>
      </c>
    </row>
    <row r="22" spans="2:10" ht="12.75">
      <c r="B22" s="105">
        <f t="shared" si="1"/>
        <v>10</v>
      </c>
      <c r="C22" s="102" t="s">
        <v>70</v>
      </c>
      <c r="D22" s="104">
        <f>IF(Graphs!$B$8=1,SUMIF(Erfassungstabelle!$B:$B,$B22,Erfassungstabelle!E:E),AVERAGEIF(Erfassungstabelle!$B:$B,$B22,Erfassungstabelle!E:E))</f>
        <v>0</v>
      </c>
      <c r="E22" s="104">
        <f>IF(Graphs!$B$8=1,SUMIF(Erfassungstabelle!$B:$B,$B22,Erfassungstabelle!F:F),AVERAGEIF(Erfassungstabelle!$B:$B,$B22,Erfassungstabelle!F:F))</f>
        <v>0</v>
      </c>
      <c r="F22" s="104">
        <f>IF(Graphs!$B$8=1,SUMIF(Erfassungstabelle!$B:$B,$B22,Erfassungstabelle!G:G),AVERAGEIF(Erfassungstabelle!$B:$B,$B22,Erfassungstabelle!G:G))</f>
        <v>0</v>
      </c>
      <c r="G22" s="104">
        <f>IF(Graphs!$B$8=1,SUMIF(Erfassungstabelle!$B:$B,$B22,Erfassungstabelle!H:H),AVERAGEIF(Erfassungstabelle!$B:$B,$B22,Erfassungstabelle!H:H))</f>
        <v>0</v>
      </c>
      <c r="H22" s="104">
        <f>IF(Graphs!$B$8=1,SUMIF(Erfassungstabelle!$B:$B,$B22,Erfassungstabelle!I:I),AVERAGEIF(Erfassungstabelle!$B:$B,$B22,Erfassungstabelle!I:I))</f>
        <v>0</v>
      </c>
      <c r="I22" s="132" t="e">
        <f>_xlfn.IFERROR(IF(Graphs!$B$8=1,SUMIF(Erfassungstabelle!$B:$B,$B22,Erfassungstabelle!H:H)/SUMIF(Erfassungstabelle!$B:$B,$B22,Erfassungstabelle!$F:$F),AVERAGEIF(Erfassungstabelle!$B:$B,$B22,Erfassungstabelle!L:L)),NA())</f>
        <v>#N/A</v>
      </c>
      <c r="J22" s="104" t="e">
        <f>_xlfn.IFERROR(IF(Graphs!$B$8=1,SUMIF(Erfassungstabelle!$B:$B,$B22,Erfassungstabelle!G:G)/SUMIF(Erfassungstabelle!$B:$B,$B22,Erfassungstabelle!$F:$F),AVERAGEIF(Erfassungstabelle!$B:$B,$B22,Erfassungstabelle!M:M)),NA())</f>
        <v>#N/A</v>
      </c>
    </row>
    <row r="23" spans="2:10" ht="12.75">
      <c r="B23" s="105">
        <f t="shared" si="1"/>
        <v>11</v>
      </c>
      <c r="C23" s="102" t="s">
        <v>48</v>
      </c>
      <c r="D23" s="104">
        <f>IF(Graphs!$B$8=1,SUMIF(Erfassungstabelle!$B:$B,$B23,Erfassungstabelle!E:E),AVERAGEIF(Erfassungstabelle!$B:$B,$B23,Erfassungstabelle!E:E))</f>
        <v>0</v>
      </c>
      <c r="E23" s="104">
        <f>IF(Graphs!$B$8=1,SUMIF(Erfassungstabelle!$B:$B,$B23,Erfassungstabelle!F:F),AVERAGEIF(Erfassungstabelle!$B:$B,$B23,Erfassungstabelle!F:F))</f>
        <v>0</v>
      </c>
      <c r="F23" s="104">
        <f>IF(Graphs!$B$8=1,SUMIF(Erfassungstabelle!$B:$B,$B23,Erfassungstabelle!G:G),AVERAGEIF(Erfassungstabelle!$B:$B,$B23,Erfassungstabelle!G:G))</f>
        <v>0</v>
      </c>
      <c r="G23" s="104">
        <f>IF(Graphs!$B$8=1,SUMIF(Erfassungstabelle!$B:$B,$B23,Erfassungstabelle!H:H),AVERAGEIF(Erfassungstabelle!$B:$B,$B23,Erfassungstabelle!H:H))</f>
        <v>0</v>
      </c>
      <c r="H23" s="104">
        <f>IF(Graphs!$B$8=1,SUMIF(Erfassungstabelle!$B:$B,$B23,Erfassungstabelle!I:I),AVERAGEIF(Erfassungstabelle!$B:$B,$B23,Erfassungstabelle!I:I))</f>
        <v>0</v>
      </c>
      <c r="I23" s="132" t="e">
        <f>_xlfn.IFERROR(IF(Graphs!$B$8=1,SUMIF(Erfassungstabelle!$B:$B,$B23,Erfassungstabelle!H:H)/SUMIF(Erfassungstabelle!$B:$B,$B23,Erfassungstabelle!$F:$F),AVERAGEIF(Erfassungstabelle!$B:$B,$B23,Erfassungstabelle!L:L)),NA())</f>
        <v>#N/A</v>
      </c>
      <c r="J23" s="104" t="e">
        <f>_xlfn.IFERROR(IF(Graphs!$B$8=1,SUMIF(Erfassungstabelle!$B:$B,$B23,Erfassungstabelle!G:G)/SUMIF(Erfassungstabelle!$B:$B,$B23,Erfassungstabelle!$F:$F),AVERAGEIF(Erfassungstabelle!$B:$B,$B23,Erfassungstabelle!M:M)),NA())</f>
        <v>#N/A</v>
      </c>
    </row>
    <row r="24" spans="2:10" ht="12.75">
      <c r="B24" s="105">
        <f t="shared" si="1"/>
        <v>12</v>
      </c>
      <c r="C24" s="102" t="s">
        <v>71</v>
      </c>
      <c r="D24" s="104">
        <f>IF(Graphs!$B$8=1,SUMIF(Erfassungstabelle!$B:$B,$B24,Erfassungstabelle!E:E),AVERAGEIF(Erfassungstabelle!$B:$B,$B24,Erfassungstabelle!E:E))</f>
        <v>0</v>
      </c>
      <c r="E24" s="104">
        <f>IF(Graphs!$B$8=1,SUMIF(Erfassungstabelle!$B:$B,$B24,Erfassungstabelle!F:F),AVERAGEIF(Erfassungstabelle!$B:$B,$B24,Erfassungstabelle!F:F))</f>
        <v>0</v>
      </c>
      <c r="F24" s="104">
        <f>IF(Graphs!$B$8=1,SUMIF(Erfassungstabelle!$B:$B,$B24,Erfassungstabelle!G:G),AVERAGEIF(Erfassungstabelle!$B:$B,$B24,Erfassungstabelle!G:G))</f>
        <v>0</v>
      </c>
      <c r="G24" s="104">
        <f>IF(Graphs!$B$8=1,SUMIF(Erfassungstabelle!$B:$B,$B24,Erfassungstabelle!H:H),AVERAGEIF(Erfassungstabelle!$B:$B,$B24,Erfassungstabelle!H:H))</f>
        <v>0</v>
      </c>
      <c r="H24" s="104">
        <f>IF(Graphs!$B$8=1,SUMIF(Erfassungstabelle!$B:$B,$B24,Erfassungstabelle!I:I),AVERAGEIF(Erfassungstabelle!$B:$B,$B24,Erfassungstabelle!I:I))</f>
        <v>0</v>
      </c>
      <c r="I24" s="132" t="e">
        <f>_xlfn.IFERROR(IF(Graphs!$B$8=1,SUMIF(Erfassungstabelle!$B:$B,$B24,Erfassungstabelle!H:H)/SUMIF(Erfassungstabelle!$B:$B,$B24,Erfassungstabelle!$F:$F),AVERAGEIF(Erfassungstabelle!$B:$B,$B24,Erfassungstabelle!L:L)),NA())</f>
        <v>#N/A</v>
      </c>
      <c r="J24" s="104" t="e">
        <f>_xlfn.IFERROR(IF(Graphs!$B$8=1,SUMIF(Erfassungstabelle!$B:$B,$B24,Erfassungstabelle!G:G)/SUMIF(Erfassungstabelle!$B:$B,$B24,Erfassungstabelle!$F:$F),AVERAGEIF(Erfassungstabelle!$B:$B,$B24,Erfassungstabelle!M:M)),NA())</f>
        <v>#N/A</v>
      </c>
    </row>
    <row r="27" spans="3:10" ht="12.75">
      <c r="C27" s="103" t="s">
        <v>78</v>
      </c>
      <c r="D27" s="103" t="s">
        <v>72</v>
      </c>
      <c r="E27" s="103" t="s">
        <v>73</v>
      </c>
      <c r="F27" s="103" t="s">
        <v>59</v>
      </c>
      <c r="G27" s="103" t="s">
        <v>74</v>
      </c>
      <c r="H27" s="103" t="s">
        <v>75</v>
      </c>
      <c r="I27" s="103" t="s">
        <v>5</v>
      </c>
      <c r="J27" s="103" t="s">
        <v>4</v>
      </c>
    </row>
    <row r="28" spans="2:10" ht="12.75">
      <c r="B28" s="110"/>
      <c r="C28" s="105">
        <v>1</v>
      </c>
      <c r="D28" s="104" t="e">
        <f>IF(COUNTIF(Erfassungstabelle!$C:$C,$C28)=0,NA(),IF(Graphs!$B$8=1,SUMIF(Erfassungstabelle!$C:$C,$C28,Erfassungstabelle!E:E),AVERAGEIF(Erfassungstabelle!$C:$C,$C28,Erfassungstabelle!E:E)))</f>
        <v>#N/A</v>
      </c>
      <c r="E28" s="104" t="e">
        <f>IF(COUNTIF(Erfassungstabelle!$C:$C,$C28)=0,NA(),IF(Graphs!$B$8=1,SUMIF(Erfassungstabelle!$C:$C,$C28,Erfassungstabelle!F:F),AVERAGEIF(Erfassungstabelle!$C:$C,$C28,Erfassungstabelle!F:F)))</f>
        <v>#N/A</v>
      </c>
      <c r="F28" s="104" t="e">
        <f>IF(COUNTIF(Erfassungstabelle!$C:$C,$C28)=0,NA(),IF(Graphs!$B$8=1,SUMIF(Erfassungstabelle!$C:$C,$C28,Erfassungstabelle!G:G),AVERAGEIF(Erfassungstabelle!$C:$C,$C28,Erfassungstabelle!G:G)))</f>
        <v>#N/A</v>
      </c>
      <c r="G28" s="104" t="e">
        <f>IF(COUNTIF(Erfassungstabelle!$C:$C,$C28)=0,NA(),IF(Graphs!$B$8=1,SUMIF(Erfassungstabelle!$C:$C,$C28,Erfassungstabelle!H:H),AVERAGEIF(Erfassungstabelle!$C:$C,$C28,Erfassungstabelle!H:H)))</f>
        <v>#N/A</v>
      </c>
      <c r="H28" s="104" t="e">
        <f>IF(COUNTIF(Erfassungstabelle!$C:$C,$C28)=0,NA(),IF(Graphs!$B$8=1,SUMIF(Erfassungstabelle!$C:$C,$C28,Erfassungstabelle!I:I),AVERAGEIF(Erfassungstabelle!$C:$C,$C28,Erfassungstabelle!I:I)))</f>
        <v>#N/A</v>
      </c>
      <c r="I28" s="132" t="e">
        <f>IF(COUNTIF(Erfassungstabelle!$C:$C,$C28)=0,NA(),IF(Graphs!$B$8=1,SUMIF(Erfassungstabelle!$C:$C,$C28,Erfassungstabelle!H:H)/SUMIF(Erfassungstabelle!$C:$C,$C28,Erfassungstabelle!$F:$F),AVERAGEIF(Erfassungstabelle!$C:$C,$C28,Erfassungstabelle!L:L)))</f>
        <v>#N/A</v>
      </c>
      <c r="J28" s="104" t="e">
        <f>IF(COUNTIF(Erfassungstabelle!$C:$C,$C28)=0,NA(),IF(Graphs!$B$8=1,SUMIF(Erfassungstabelle!$C:$C,$C28,Erfassungstabelle!G:G)/SUMIF(Erfassungstabelle!$C:$C,$C28,Erfassungstabelle!$F:$F),AVERAGEIF(Erfassungstabelle!$C:$C,$C28,Erfassungstabelle!M:M)))</f>
        <v>#N/A</v>
      </c>
    </row>
    <row r="29" spans="3:10" ht="12.75">
      <c r="C29" s="105">
        <f aca="true" t="shared" si="2" ref="C29:C60">C28+1</f>
        <v>2</v>
      </c>
      <c r="D29" s="104" t="e">
        <f>IF(COUNTIF(Erfassungstabelle!$C:$C,$C29)=0,NA(),IF(Graphs!$B$8=1,SUMIF(Erfassungstabelle!$C:$C,$C29,Erfassungstabelle!E:E),AVERAGEIF(Erfassungstabelle!$C:$C,$C29,Erfassungstabelle!E:E)))</f>
        <v>#N/A</v>
      </c>
      <c r="E29" s="104" t="e">
        <f>IF(COUNTIF(Erfassungstabelle!$C:$C,$C29)=0,NA(),IF(Graphs!$B$8=1,SUMIF(Erfassungstabelle!$C:$C,$C29,Erfassungstabelle!F:F),AVERAGEIF(Erfassungstabelle!$C:$C,$C29,Erfassungstabelle!F:F)))</f>
        <v>#N/A</v>
      </c>
      <c r="F29" s="104" t="e">
        <f>IF(COUNTIF(Erfassungstabelle!$C:$C,$C29)=0,NA(),IF(Graphs!$B$8=1,SUMIF(Erfassungstabelle!$C:$C,$C29,Erfassungstabelle!G:G),AVERAGEIF(Erfassungstabelle!$C:$C,$C29,Erfassungstabelle!G:G)))</f>
        <v>#N/A</v>
      </c>
      <c r="G29" s="104" t="e">
        <f>IF(COUNTIF(Erfassungstabelle!$C:$C,$C29)=0,NA(),IF(Graphs!$B$8=1,SUMIF(Erfassungstabelle!$C:$C,$C29,Erfassungstabelle!H:H),AVERAGEIF(Erfassungstabelle!$C:$C,$C29,Erfassungstabelle!H:H)))</f>
        <v>#N/A</v>
      </c>
      <c r="H29" s="104" t="e">
        <f>IF(COUNTIF(Erfassungstabelle!$C:$C,$C29)=0,NA(),IF(Graphs!$B$8=1,SUMIF(Erfassungstabelle!$C:$C,$C29,Erfassungstabelle!I:I),AVERAGEIF(Erfassungstabelle!$C:$C,$C29,Erfassungstabelle!I:I)))</f>
        <v>#N/A</v>
      </c>
      <c r="I29" s="132" t="e">
        <f>IF(COUNTIF(Erfassungstabelle!$C:$C,$C29)=0,NA(),IF(Graphs!$B$8=1,SUMIF(Erfassungstabelle!$C:$C,$C29,Erfassungstabelle!H:H)/SUMIF(Erfassungstabelle!$C:$C,$C29,Erfassungstabelle!$F:$F),AVERAGEIF(Erfassungstabelle!$C:$C,$C29,Erfassungstabelle!L:L)))</f>
        <v>#N/A</v>
      </c>
      <c r="J29" s="104" t="e">
        <f>IF(COUNTIF(Erfassungstabelle!$C:$C,$C29)=0,NA(),IF(Graphs!$B$8=1,SUMIF(Erfassungstabelle!$C:$C,$C29,Erfassungstabelle!G:G)/SUMIF(Erfassungstabelle!$C:$C,$C29,Erfassungstabelle!$F:$F),AVERAGEIF(Erfassungstabelle!$C:$C,$C29,Erfassungstabelle!M:M)))</f>
        <v>#N/A</v>
      </c>
    </row>
    <row r="30" spans="3:10" ht="12.75">
      <c r="C30" s="105">
        <f t="shared" si="2"/>
        <v>3</v>
      </c>
      <c r="D30" s="104" t="e">
        <f>IF(COUNTIF(Erfassungstabelle!$C:$C,$C30)=0,NA(),IF(Graphs!$B$8=1,SUMIF(Erfassungstabelle!$C:$C,$C30,Erfassungstabelle!E:E),AVERAGEIF(Erfassungstabelle!$C:$C,$C30,Erfassungstabelle!E:E)))</f>
        <v>#N/A</v>
      </c>
      <c r="E30" s="104" t="e">
        <f>IF(COUNTIF(Erfassungstabelle!$C:$C,$C30)=0,NA(),IF(Graphs!$B$8=1,SUMIF(Erfassungstabelle!$C:$C,$C30,Erfassungstabelle!F:F),AVERAGEIF(Erfassungstabelle!$C:$C,$C30,Erfassungstabelle!F:F)))</f>
        <v>#N/A</v>
      </c>
      <c r="F30" s="104" t="e">
        <f>IF(COUNTIF(Erfassungstabelle!$C:$C,$C30)=0,NA(),IF(Graphs!$B$8=1,SUMIF(Erfassungstabelle!$C:$C,$C30,Erfassungstabelle!G:G),AVERAGEIF(Erfassungstabelle!$C:$C,$C30,Erfassungstabelle!G:G)))</f>
        <v>#N/A</v>
      </c>
      <c r="G30" s="104" t="e">
        <f>IF(COUNTIF(Erfassungstabelle!$C:$C,$C30)=0,NA(),IF(Graphs!$B$8=1,SUMIF(Erfassungstabelle!$C:$C,$C30,Erfassungstabelle!H:H),AVERAGEIF(Erfassungstabelle!$C:$C,$C30,Erfassungstabelle!H:H)))</f>
        <v>#N/A</v>
      </c>
      <c r="H30" s="104" t="e">
        <f>IF(COUNTIF(Erfassungstabelle!$C:$C,$C30)=0,NA(),IF(Graphs!$B$8=1,SUMIF(Erfassungstabelle!$C:$C,$C30,Erfassungstabelle!I:I),AVERAGEIF(Erfassungstabelle!$C:$C,$C30,Erfassungstabelle!I:I)))</f>
        <v>#N/A</v>
      </c>
      <c r="I30" s="132" t="e">
        <f>IF(COUNTIF(Erfassungstabelle!$C:$C,$C30)=0,NA(),IF(Graphs!$B$8=1,SUMIF(Erfassungstabelle!$C:$C,$C30,Erfassungstabelle!H:H)/SUMIF(Erfassungstabelle!$C:$C,$C30,Erfassungstabelle!$F:$F),AVERAGEIF(Erfassungstabelle!$C:$C,$C30,Erfassungstabelle!L:L)))</f>
        <v>#N/A</v>
      </c>
      <c r="J30" s="104" t="e">
        <f>IF(COUNTIF(Erfassungstabelle!$C:$C,$C30)=0,NA(),IF(Graphs!$B$8=1,SUMIF(Erfassungstabelle!$C:$C,$C30,Erfassungstabelle!G:G)/SUMIF(Erfassungstabelle!$C:$C,$C30,Erfassungstabelle!$F:$F),AVERAGEIF(Erfassungstabelle!$C:$C,$C30,Erfassungstabelle!M:M)))</f>
        <v>#N/A</v>
      </c>
    </row>
    <row r="31" spans="3:10" ht="12.75">
      <c r="C31" s="105">
        <f t="shared" si="2"/>
        <v>4</v>
      </c>
      <c r="D31" s="104" t="e">
        <f>IF(COUNTIF(Erfassungstabelle!$C:$C,$C31)=0,NA(),IF(Graphs!$B$8=1,SUMIF(Erfassungstabelle!$C:$C,$C31,Erfassungstabelle!E:E),AVERAGEIF(Erfassungstabelle!$C:$C,$C31,Erfassungstabelle!E:E)))</f>
        <v>#N/A</v>
      </c>
      <c r="E31" s="104" t="e">
        <f>IF(COUNTIF(Erfassungstabelle!$C:$C,$C31)=0,NA(),IF(Graphs!$B$8=1,SUMIF(Erfassungstabelle!$C:$C,$C31,Erfassungstabelle!F:F),AVERAGEIF(Erfassungstabelle!$C:$C,$C31,Erfassungstabelle!F:F)))</f>
        <v>#N/A</v>
      </c>
      <c r="F31" s="104" t="e">
        <f>IF(COUNTIF(Erfassungstabelle!$C:$C,$C31)=0,NA(),IF(Graphs!$B$8=1,SUMIF(Erfassungstabelle!$C:$C,$C31,Erfassungstabelle!G:G),AVERAGEIF(Erfassungstabelle!$C:$C,$C31,Erfassungstabelle!G:G)))</f>
        <v>#N/A</v>
      </c>
      <c r="G31" s="104" t="e">
        <f>IF(COUNTIF(Erfassungstabelle!$C:$C,$C31)=0,NA(),IF(Graphs!$B$8=1,SUMIF(Erfassungstabelle!$C:$C,$C31,Erfassungstabelle!H:H),AVERAGEIF(Erfassungstabelle!$C:$C,$C31,Erfassungstabelle!H:H)))</f>
        <v>#N/A</v>
      </c>
      <c r="H31" s="104" t="e">
        <f>IF(COUNTIF(Erfassungstabelle!$C:$C,$C31)=0,NA(),IF(Graphs!$B$8=1,SUMIF(Erfassungstabelle!$C:$C,$C31,Erfassungstabelle!I:I),AVERAGEIF(Erfassungstabelle!$C:$C,$C31,Erfassungstabelle!I:I)))</f>
        <v>#N/A</v>
      </c>
      <c r="I31" s="132" t="e">
        <f>IF(COUNTIF(Erfassungstabelle!$C:$C,$C31)=0,NA(),IF(Graphs!$B$8=1,SUMIF(Erfassungstabelle!$C:$C,$C31,Erfassungstabelle!H:H)/SUMIF(Erfassungstabelle!$C:$C,$C31,Erfassungstabelle!$F:$F),AVERAGEIF(Erfassungstabelle!$C:$C,$C31,Erfassungstabelle!L:L)))</f>
        <v>#N/A</v>
      </c>
      <c r="J31" s="104" t="e">
        <f>IF(COUNTIF(Erfassungstabelle!$C:$C,$C31)=0,NA(),IF(Graphs!$B$8=1,SUMIF(Erfassungstabelle!$C:$C,$C31,Erfassungstabelle!G:G)/SUMIF(Erfassungstabelle!$C:$C,$C31,Erfassungstabelle!$F:$F),AVERAGEIF(Erfassungstabelle!$C:$C,$C31,Erfassungstabelle!M:M)))</f>
        <v>#N/A</v>
      </c>
    </row>
    <row r="32" spans="3:10" ht="12.75">
      <c r="C32" s="105">
        <f t="shared" si="2"/>
        <v>5</v>
      </c>
      <c r="D32" s="104" t="e">
        <f>IF(COUNTIF(Erfassungstabelle!$C:$C,$C32)=0,NA(),IF(Graphs!$B$8=1,SUMIF(Erfassungstabelle!$C:$C,$C32,Erfassungstabelle!E:E),AVERAGEIF(Erfassungstabelle!$C:$C,$C32,Erfassungstabelle!E:E)))</f>
        <v>#N/A</v>
      </c>
      <c r="E32" s="104" t="e">
        <f>IF(COUNTIF(Erfassungstabelle!$C:$C,$C32)=0,NA(),IF(Graphs!$B$8=1,SUMIF(Erfassungstabelle!$C:$C,$C32,Erfassungstabelle!F:F),AVERAGEIF(Erfassungstabelle!$C:$C,$C32,Erfassungstabelle!F:F)))</f>
        <v>#N/A</v>
      </c>
      <c r="F32" s="104" t="e">
        <f>IF(COUNTIF(Erfassungstabelle!$C:$C,$C32)=0,NA(),IF(Graphs!$B$8=1,SUMIF(Erfassungstabelle!$C:$C,$C32,Erfassungstabelle!G:G),AVERAGEIF(Erfassungstabelle!$C:$C,$C32,Erfassungstabelle!G:G)))</f>
        <v>#N/A</v>
      </c>
      <c r="G32" s="104" t="e">
        <f>IF(COUNTIF(Erfassungstabelle!$C:$C,$C32)=0,NA(),IF(Graphs!$B$8=1,SUMIF(Erfassungstabelle!$C:$C,$C32,Erfassungstabelle!H:H),AVERAGEIF(Erfassungstabelle!$C:$C,$C32,Erfassungstabelle!H:H)))</f>
        <v>#N/A</v>
      </c>
      <c r="H32" s="104" t="e">
        <f>IF(COUNTIF(Erfassungstabelle!$C:$C,$C32)=0,NA(),IF(Graphs!$B$8=1,SUMIF(Erfassungstabelle!$C:$C,$C32,Erfassungstabelle!I:I),AVERAGEIF(Erfassungstabelle!$C:$C,$C32,Erfassungstabelle!I:I)))</f>
        <v>#N/A</v>
      </c>
      <c r="I32" s="132" t="e">
        <f>IF(COUNTIF(Erfassungstabelle!$C:$C,$C32)=0,NA(),IF(Graphs!$B$8=1,SUMIF(Erfassungstabelle!$C:$C,$C32,Erfassungstabelle!H:H)/SUMIF(Erfassungstabelle!$C:$C,$C32,Erfassungstabelle!$F:$F),AVERAGEIF(Erfassungstabelle!$C:$C,$C32,Erfassungstabelle!L:L)))</f>
        <v>#N/A</v>
      </c>
      <c r="J32" s="104" t="e">
        <f>IF(COUNTIF(Erfassungstabelle!$C:$C,$C32)=0,NA(),IF(Graphs!$B$8=1,SUMIF(Erfassungstabelle!$C:$C,$C32,Erfassungstabelle!G:G)/SUMIF(Erfassungstabelle!$C:$C,$C32,Erfassungstabelle!$F:$F),AVERAGEIF(Erfassungstabelle!$C:$C,$C32,Erfassungstabelle!M:M)))</f>
        <v>#N/A</v>
      </c>
    </row>
    <row r="33" spans="3:10" ht="12.75">
      <c r="C33" s="105">
        <f t="shared" si="2"/>
        <v>6</v>
      </c>
      <c r="D33" s="104" t="e">
        <f>IF(COUNTIF(Erfassungstabelle!$C:$C,$C33)=0,NA(),IF(Graphs!$B$8=1,SUMIF(Erfassungstabelle!$C:$C,$C33,Erfassungstabelle!E:E),AVERAGEIF(Erfassungstabelle!$C:$C,$C33,Erfassungstabelle!E:E)))</f>
        <v>#N/A</v>
      </c>
      <c r="E33" s="104" t="e">
        <f>IF(COUNTIF(Erfassungstabelle!$C:$C,$C33)=0,NA(),IF(Graphs!$B$8=1,SUMIF(Erfassungstabelle!$C:$C,$C33,Erfassungstabelle!F:F),AVERAGEIF(Erfassungstabelle!$C:$C,$C33,Erfassungstabelle!F:F)))</f>
        <v>#N/A</v>
      </c>
      <c r="F33" s="104" t="e">
        <f>IF(COUNTIF(Erfassungstabelle!$C:$C,$C33)=0,NA(),IF(Graphs!$B$8=1,SUMIF(Erfassungstabelle!$C:$C,$C33,Erfassungstabelle!G:G),AVERAGEIF(Erfassungstabelle!$C:$C,$C33,Erfassungstabelle!G:G)))</f>
        <v>#N/A</v>
      </c>
      <c r="G33" s="104" t="e">
        <f>IF(COUNTIF(Erfassungstabelle!$C:$C,$C33)=0,NA(),IF(Graphs!$B$8=1,SUMIF(Erfassungstabelle!$C:$C,$C33,Erfassungstabelle!H:H),AVERAGEIF(Erfassungstabelle!$C:$C,$C33,Erfassungstabelle!H:H)))</f>
        <v>#N/A</v>
      </c>
      <c r="H33" s="104" t="e">
        <f>IF(COUNTIF(Erfassungstabelle!$C:$C,$C33)=0,NA(),IF(Graphs!$B$8=1,SUMIF(Erfassungstabelle!$C:$C,$C33,Erfassungstabelle!I:I),AVERAGEIF(Erfassungstabelle!$C:$C,$C33,Erfassungstabelle!I:I)))</f>
        <v>#N/A</v>
      </c>
      <c r="I33" s="132" t="e">
        <f>IF(COUNTIF(Erfassungstabelle!$C:$C,$C33)=0,NA(),IF(Graphs!$B$8=1,SUMIF(Erfassungstabelle!$C:$C,$C33,Erfassungstabelle!H:H)/SUMIF(Erfassungstabelle!$C:$C,$C33,Erfassungstabelle!$F:$F),AVERAGEIF(Erfassungstabelle!$C:$C,$C33,Erfassungstabelle!L:L)))</f>
        <v>#N/A</v>
      </c>
      <c r="J33" s="104" t="e">
        <f>IF(COUNTIF(Erfassungstabelle!$C:$C,$C33)=0,NA(),IF(Graphs!$B$8=1,SUMIF(Erfassungstabelle!$C:$C,$C33,Erfassungstabelle!G:G)/SUMIF(Erfassungstabelle!$C:$C,$C33,Erfassungstabelle!$F:$F),AVERAGEIF(Erfassungstabelle!$C:$C,$C33,Erfassungstabelle!M:M)))</f>
        <v>#N/A</v>
      </c>
    </row>
    <row r="34" spans="3:10" ht="12.75">
      <c r="C34" s="105">
        <f t="shared" si="2"/>
        <v>7</v>
      </c>
      <c r="D34" s="104" t="e">
        <f>IF(COUNTIF(Erfassungstabelle!$C:$C,$C34)=0,NA(),IF(Graphs!$B$8=1,SUMIF(Erfassungstabelle!$C:$C,$C34,Erfassungstabelle!E:E),AVERAGEIF(Erfassungstabelle!$C:$C,$C34,Erfassungstabelle!E:E)))</f>
        <v>#N/A</v>
      </c>
      <c r="E34" s="104" t="e">
        <f>IF(COUNTIF(Erfassungstabelle!$C:$C,$C34)=0,NA(),IF(Graphs!$B$8=1,SUMIF(Erfassungstabelle!$C:$C,$C34,Erfassungstabelle!F:F),AVERAGEIF(Erfassungstabelle!$C:$C,$C34,Erfassungstabelle!F:F)))</f>
        <v>#N/A</v>
      </c>
      <c r="F34" s="104" t="e">
        <f>IF(COUNTIF(Erfassungstabelle!$C:$C,$C34)=0,NA(),IF(Graphs!$B$8=1,SUMIF(Erfassungstabelle!$C:$C,$C34,Erfassungstabelle!G:G),AVERAGEIF(Erfassungstabelle!$C:$C,$C34,Erfassungstabelle!G:G)))</f>
        <v>#N/A</v>
      </c>
      <c r="G34" s="104" t="e">
        <f>IF(COUNTIF(Erfassungstabelle!$C:$C,$C34)=0,NA(),IF(Graphs!$B$8=1,SUMIF(Erfassungstabelle!$C:$C,$C34,Erfassungstabelle!H:H),AVERAGEIF(Erfassungstabelle!$C:$C,$C34,Erfassungstabelle!H:H)))</f>
        <v>#N/A</v>
      </c>
      <c r="H34" s="104" t="e">
        <f>IF(COUNTIF(Erfassungstabelle!$C:$C,$C34)=0,NA(),IF(Graphs!$B$8=1,SUMIF(Erfassungstabelle!$C:$C,$C34,Erfassungstabelle!I:I),AVERAGEIF(Erfassungstabelle!$C:$C,$C34,Erfassungstabelle!I:I)))</f>
        <v>#N/A</v>
      </c>
      <c r="I34" s="132" t="e">
        <f>IF(COUNTIF(Erfassungstabelle!$C:$C,$C34)=0,NA(),IF(Graphs!$B$8=1,SUMIF(Erfassungstabelle!$C:$C,$C34,Erfassungstabelle!H:H)/SUMIF(Erfassungstabelle!$C:$C,$C34,Erfassungstabelle!$F:$F),AVERAGEIF(Erfassungstabelle!$C:$C,$C34,Erfassungstabelle!L:L)))</f>
        <v>#N/A</v>
      </c>
      <c r="J34" s="104" t="e">
        <f>IF(COUNTIF(Erfassungstabelle!$C:$C,$C34)=0,NA(),IF(Graphs!$B$8=1,SUMIF(Erfassungstabelle!$C:$C,$C34,Erfassungstabelle!G:G)/SUMIF(Erfassungstabelle!$C:$C,$C34,Erfassungstabelle!$F:$F),AVERAGEIF(Erfassungstabelle!$C:$C,$C34,Erfassungstabelle!M:M)))</f>
        <v>#N/A</v>
      </c>
    </row>
    <row r="35" spans="3:10" ht="12.75">
      <c r="C35" s="105">
        <f t="shared" si="2"/>
        <v>8</v>
      </c>
      <c r="D35" s="104" t="e">
        <f>IF(COUNTIF(Erfassungstabelle!$C:$C,$C35)=0,NA(),IF(Graphs!$B$8=1,SUMIF(Erfassungstabelle!$C:$C,$C35,Erfassungstabelle!E:E),AVERAGEIF(Erfassungstabelle!$C:$C,$C35,Erfassungstabelle!E:E)))</f>
        <v>#N/A</v>
      </c>
      <c r="E35" s="104" t="e">
        <f>IF(COUNTIF(Erfassungstabelle!$C:$C,$C35)=0,NA(),IF(Graphs!$B$8=1,SUMIF(Erfassungstabelle!$C:$C,$C35,Erfassungstabelle!F:F),AVERAGEIF(Erfassungstabelle!$C:$C,$C35,Erfassungstabelle!F:F)))</f>
        <v>#N/A</v>
      </c>
      <c r="F35" s="104" t="e">
        <f>IF(COUNTIF(Erfassungstabelle!$C:$C,$C35)=0,NA(),IF(Graphs!$B$8=1,SUMIF(Erfassungstabelle!$C:$C,$C35,Erfassungstabelle!G:G),AVERAGEIF(Erfassungstabelle!$C:$C,$C35,Erfassungstabelle!G:G)))</f>
        <v>#N/A</v>
      </c>
      <c r="G35" s="104" t="e">
        <f>IF(COUNTIF(Erfassungstabelle!$C:$C,$C35)=0,NA(),IF(Graphs!$B$8=1,SUMIF(Erfassungstabelle!$C:$C,$C35,Erfassungstabelle!H:H),AVERAGEIF(Erfassungstabelle!$C:$C,$C35,Erfassungstabelle!H:H)))</f>
        <v>#N/A</v>
      </c>
      <c r="H35" s="104" t="e">
        <f>IF(COUNTIF(Erfassungstabelle!$C:$C,$C35)=0,NA(),IF(Graphs!$B$8=1,SUMIF(Erfassungstabelle!$C:$C,$C35,Erfassungstabelle!I:I),AVERAGEIF(Erfassungstabelle!$C:$C,$C35,Erfassungstabelle!I:I)))</f>
        <v>#N/A</v>
      </c>
      <c r="I35" s="132" t="e">
        <f>IF(COUNTIF(Erfassungstabelle!$C:$C,$C35)=0,NA(),IF(Graphs!$B$8=1,SUMIF(Erfassungstabelle!$C:$C,$C35,Erfassungstabelle!H:H)/SUMIF(Erfassungstabelle!$C:$C,$C35,Erfassungstabelle!$F:$F),AVERAGEIF(Erfassungstabelle!$C:$C,$C35,Erfassungstabelle!L:L)))</f>
        <v>#N/A</v>
      </c>
      <c r="J35" s="104" t="e">
        <f>IF(COUNTIF(Erfassungstabelle!$C:$C,$C35)=0,NA(),IF(Graphs!$B$8=1,SUMIF(Erfassungstabelle!$C:$C,$C35,Erfassungstabelle!G:G)/SUMIF(Erfassungstabelle!$C:$C,$C35,Erfassungstabelle!$F:$F),AVERAGEIF(Erfassungstabelle!$C:$C,$C35,Erfassungstabelle!M:M)))</f>
        <v>#N/A</v>
      </c>
    </row>
    <row r="36" spans="3:10" ht="12.75">
      <c r="C36" s="105">
        <f t="shared" si="2"/>
        <v>9</v>
      </c>
      <c r="D36" s="104" t="e">
        <f>IF(COUNTIF(Erfassungstabelle!$C:$C,$C36)=0,NA(),IF(Graphs!$B$8=1,SUMIF(Erfassungstabelle!$C:$C,$C36,Erfassungstabelle!E:E),AVERAGEIF(Erfassungstabelle!$C:$C,$C36,Erfassungstabelle!E:E)))</f>
        <v>#N/A</v>
      </c>
      <c r="E36" s="104" t="e">
        <f>IF(COUNTIF(Erfassungstabelle!$C:$C,$C36)=0,NA(),IF(Graphs!$B$8=1,SUMIF(Erfassungstabelle!$C:$C,$C36,Erfassungstabelle!F:F),AVERAGEIF(Erfassungstabelle!$C:$C,$C36,Erfassungstabelle!F:F)))</f>
        <v>#N/A</v>
      </c>
      <c r="F36" s="104" t="e">
        <f>IF(COUNTIF(Erfassungstabelle!$C:$C,$C36)=0,NA(),IF(Graphs!$B$8=1,SUMIF(Erfassungstabelle!$C:$C,$C36,Erfassungstabelle!G:G),AVERAGEIF(Erfassungstabelle!$C:$C,$C36,Erfassungstabelle!G:G)))</f>
        <v>#N/A</v>
      </c>
      <c r="G36" s="104" t="e">
        <f>IF(COUNTIF(Erfassungstabelle!$C:$C,$C36)=0,NA(),IF(Graphs!$B$8=1,SUMIF(Erfassungstabelle!$C:$C,$C36,Erfassungstabelle!H:H),AVERAGEIF(Erfassungstabelle!$C:$C,$C36,Erfassungstabelle!H:H)))</f>
        <v>#N/A</v>
      </c>
      <c r="H36" s="104" t="e">
        <f>IF(COUNTIF(Erfassungstabelle!$C:$C,$C36)=0,NA(),IF(Graphs!$B$8=1,SUMIF(Erfassungstabelle!$C:$C,$C36,Erfassungstabelle!I:I),AVERAGEIF(Erfassungstabelle!$C:$C,$C36,Erfassungstabelle!I:I)))</f>
        <v>#N/A</v>
      </c>
      <c r="I36" s="132" t="e">
        <f>IF(COUNTIF(Erfassungstabelle!$C:$C,$C36)=0,NA(),IF(Graphs!$B$8=1,SUMIF(Erfassungstabelle!$C:$C,$C36,Erfassungstabelle!H:H)/SUMIF(Erfassungstabelle!$C:$C,$C36,Erfassungstabelle!$F:$F),AVERAGEIF(Erfassungstabelle!$C:$C,$C36,Erfassungstabelle!L:L)))</f>
        <v>#N/A</v>
      </c>
      <c r="J36" s="104" t="e">
        <f>IF(COUNTIF(Erfassungstabelle!$C:$C,$C36)=0,NA(),IF(Graphs!$B$8=1,SUMIF(Erfassungstabelle!$C:$C,$C36,Erfassungstabelle!G:G)/SUMIF(Erfassungstabelle!$C:$C,$C36,Erfassungstabelle!$F:$F),AVERAGEIF(Erfassungstabelle!$C:$C,$C36,Erfassungstabelle!M:M)))</f>
        <v>#N/A</v>
      </c>
    </row>
    <row r="37" spans="3:10" ht="12.75">
      <c r="C37" s="105">
        <f t="shared" si="2"/>
        <v>10</v>
      </c>
      <c r="D37" s="104" t="e">
        <f>IF(COUNTIF(Erfassungstabelle!$C:$C,$C37)=0,NA(),IF(Graphs!$B$8=1,SUMIF(Erfassungstabelle!$C:$C,$C37,Erfassungstabelle!E:E),AVERAGEIF(Erfassungstabelle!$C:$C,$C37,Erfassungstabelle!E:E)))</f>
        <v>#N/A</v>
      </c>
      <c r="E37" s="104" t="e">
        <f>IF(COUNTIF(Erfassungstabelle!$C:$C,$C37)=0,NA(),IF(Graphs!$B$8=1,SUMIF(Erfassungstabelle!$C:$C,$C37,Erfassungstabelle!F:F),AVERAGEIF(Erfassungstabelle!$C:$C,$C37,Erfassungstabelle!F:F)))</f>
        <v>#N/A</v>
      </c>
      <c r="F37" s="104" t="e">
        <f>IF(COUNTIF(Erfassungstabelle!$C:$C,$C37)=0,NA(),IF(Graphs!$B$8=1,SUMIF(Erfassungstabelle!$C:$C,$C37,Erfassungstabelle!G:G),AVERAGEIF(Erfassungstabelle!$C:$C,$C37,Erfassungstabelle!G:G)))</f>
        <v>#N/A</v>
      </c>
      <c r="G37" s="104" t="e">
        <f>IF(COUNTIF(Erfassungstabelle!$C:$C,$C37)=0,NA(),IF(Graphs!$B$8=1,SUMIF(Erfassungstabelle!$C:$C,$C37,Erfassungstabelle!H:H),AVERAGEIF(Erfassungstabelle!$C:$C,$C37,Erfassungstabelle!H:H)))</f>
        <v>#N/A</v>
      </c>
      <c r="H37" s="104" t="e">
        <f>IF(COUNTIF(Erfassungstabelle!$C:$C,$C37)=0,NA(),IF(Graphs!$B$8=1,SUMIF(Erfassungstabelle!$C:$C,$C37,Erfassungstabelle!I:I),AVERAGEIF(Erfassungstabelle!$C:$C,$C37,Erfassungstabelle!I:I)))</f>
        <v>#N/A</v>
      </c>
      <c r="I37" s="132" t="e">
        <f>IF(COUNTIF(Erfassungstabelle!$C:$C,$C37)=0,NA(),IF(Graphs!$B$8=1,SUMIF(Erfassungstabelle!$C:$C,$C37,Erfassungstabelle!H:H)/SUMIF(Erfassungstabelle!$C:$C,$C37,Erfassungstabelle!$F:$F),AVERAGEIF(Erfassungstabelle!$C:$C,$C37,Erfassungstabelle!L:L)))</f>
        <v>#N/A</v>
      </c>
      <c r="J37" s="104" t="e">
        <f>IF(COUNTIF(Erfassungstabelle!$C:$C,$C37)=0,NA(),IF(Graphs!$B$8=1,SUMIF(Erfassungstabelle!$C:$C,$C37,Erfassungstabelle!G:G)/SUMIF(Erfassungstabelle!$C:$C,$C37,Erfassungstabelle!$F:$F),AVERAGEIF(Erfassungstabelle!$C:$C,$C37,Erfassungstabelle!M:M)))</f>
        <v>#N/A</v>
      </c>
    </row>
    <row r="38" spans="3:10" ht="12.75">
      <c r="C38" s="105">
        <f t="shared" si="2"/>
        <v>11</v>
      </c>
      <c r="D38" s="104" t="e">
        <f>IF(COUNTIF(Erfassungstabelle!$C:$C,$C38)=0,NA(),IF(Graphs!$B$8=1,SUMIF(Erfassungstabelle!$C:$C,$C38,Erfassungstabelle!E:E),AVERAGEIF(Erfassungstabelle!$C:$C,$C38,Erfassungstabelle!E:E)))</f>
        <v>#N/A</v>
      </c>
      <c r="E38" s="104" t="e">
        <f>IF(COUNTIF(Erfassungstabelle!$C:$C,$C38)=0,NA(),IF(Graphs!$B$8=1,SUMIF(Erfassungstabelle!$C:$C,$C38,Erfassungstabelle!F:F),AVERAGEIF(Erfassungstabelle!$C:$C,$C38,Erfassungstabelle!F:F)))</f>
        <v>#N/A</v>
      </c>
      <c r="F38" s="104" t="e">
        <f>IF(COUNTIF(Erfassungstabelle!$C:$C,$C38)=0,NA(),IF(Graphs!$B$8=1,SUMIF(Erfassungstabelle!$C:$C,$C38,Erfassungstabelle!G:G),AVERAGEIF(Erfassungstabelle!$C:$C,$C38,Erfassungstabelle!G:G)))</f>
        <v>#N/A</v>
      </c>
      <c r="G38" s="104" t="e">
        <f>IF(COUNTIF(Erfassungstabelle!$C:$C,$C38)=0,NA(),IF(Graphs!$B$8=1,SUMIF(Erfassungstabelle!$C:$C,$C38,Erfassungstabelle!H:H),AVERAGEIF(Erfassungstabelle!$C:$C,$C38,Erfassungstabelle!H:H)))</f>
        <v>#N/A</v>
      </c>
      <c r="H38" s="104" t="e">
        <f>IF(COUNTIF(Erfassungstabelle!$C:$C,$C38)=0,NA(),IF(Graphs!$B$8=1,SUMIF(Erfassungstabelle!$C:$C,$C38,Erfassungstabelle!I:I),AVERAGEIF(Erfassungstabelle!$C:$C,$C38,Erfassungstabelle!I:I)))</f>
        <v>#N/A</v>
      </c>
      <c r="I38" s="132" t="e">
        <f>IF(COUNTIF(Erfassungstabelle!$C:$C,$C38)=0,NA(),IF(Graphs!$B$8=1,SUMIF(Erfassungstabelle!$C:$C,$C38,Erfassungstabelle!H:H)/SUMIF(Erfassungstabelle!$C:$C,$C38,Erfassungstabelle!$F:$F),AVERAGEIF(Erfassungstabelle!$C:$C,$C38,Erfassungstabelle!L:L)))</f>
        <v>#N/A</v>
      </c>
      <c r="J38" s="104" t="e">
        <f>IF(COUNTIF(Erfassungstabelle!$C:$C,$C38)=0,NA(),IF(Graphs!$B$8=1,SUMIF(Erfassungstabelle!$C:$C,$C38,Erfassungstabelle!G:G)/SUMIF(Erfassungstabelle!$C:$C,$C38,Erfassungstabelle!$F:$F),AVERAGEIF(Erfassungstabelle!$C:$C,$C38,Erfassungstabelle!M:M)))</f>
        <v>#N/A</v>
      </c>
    </row>
    <row r="39" spans="3:10" ht="12.75">
      <c r="C39" s="105">
        <f t="shared" si="2"/>
        <v>12</v>
      </c>
      <c r="D39" s="104" t="e">
        <f>IF(COUNTIF(Erfassungstabelle!$C:$C,$C39)=0,NA(),IF(Graphs!$B$8=1,SUMIF(Erfassungstabelle!$C:$C,$C39,Erfassungstabelle!E:E),AVERAGEIF(Erfassungstabelle!$C:$C,$C39,Erfassungstabelle!E:E)))</f>
        <v>#N/A</v>
      </c>
      <c r="E39" s="104" t="e">
        <f>IF(COUNTIF(Erfassungstabelle!$C:$C,$C39)=0,NA(),IF(Graphs!$B$8=1,SUMIF(Erfassungstabelle!$C:$C,$C39,Erfassungstabelle!F:F),AVERAGEIF(Erfassungstabelle!$C:$C,$C39,Erfassungstabelle!F:F)))</f>
        <v>#N/A</v>
      </c>
      <c r="F39" s="104" t="e">
        <f>IF(COUNTIF(Erfassungstabelle!$C:$C,$C39)=0,NA(),IF(Graphs!$B$8=1,SUMIF(Erfassungstabelle!$C:$C,$C39,Erfassungstabelle!G:G),AVERAGEIF(Erfassungstabelle!$C:$C,$C39,Erfassungstabelle!G:G)))</f>
        <v>#N/A</v>
      </c>
      <c r="G39" s="104" t="e">
        <f>IF(COUNTIF(Erfassungstabelle!$C:$C,$C39)=0,NA(),IF(Graphs!$B$8=1,SUMIF(Erfassungstabelle!$C:$C,$C39,Erfassungstabelle!H:H),AVERAGEIF(Erfassungstabelle!$C:$C,$C39,Erfassungstabelle!H:H)))</f>
        <v>#N/A</v>
      </c>
      <c r="H39" s="104" t="e">
        <f>IF(COUNTIF(Erfassungstabelle!$C:$C,$C39)=0,NA(),IF(Graphs!$B$8=1,SUMIF(Erfassungstabelle!$C:$C,$C39,Erfassungstabelle!I:I),AVERAGEIF(Erfassungstabelle!$C:$C,$C39,Erfassungstabelle!I:I)))</f>
        <v>#N/A</v>
      </c>
      <c r="I39" s="132" t="e">
        <f>IF(COUNTIF(Erfassungstabelle!$C:$C,$C39)=0,NA(),IF(Graphs!$B$8=1,SUMIF(Erfassungstabelle!$C:$C,$C39,Erfassungstabelle!H:H)/SUMIF(Erfassungstabelle!$C:$C,$C39,Erfassungstabelle!$F:$F),AVERAGEIF(Erfassungstabelle!$C:$C,$C39,Erfassungstabelle!L:L)))</f>
        <v>#N/A</v>
      </c>
      <c r="J39" s="104" t="e">
        <f>IF(COUNTIF(Erfassungstabelle!$C:$C,$C39)=0,NA(),IF(Graphs!$B$8=1,SUMIF(Erfassungstabelle!$C:$C,$C39,Erfassungstabelle!G:G)/SUMIF(Erfassungstabelle!$C:$C,$C39,Erfassungstabelle!$F:$F),AVERAGEIF(Erfassungstabelle!$C:$C,$C39,Erfassungstabelle!M:M)))</f>
        <v>#N/A</v>
      </c>
    </row>
    <row r="40" spans="3:10" ht="12.75">
      <c r="C40" s="105">
        <f t="shared" si="2"/>
        <v>13</v>
      </c>
      <c r="D40" s="104" t="e">
        <f>IF(COUNTIF(Erfassungstabelle!$C:$C,$C40)=0,NA(),IF(Graphs!$B$8=1,SUMIF(Erfassungstabelle!$C:$C,$C40,Erfassungstabelle!E:E),AVERAGEIF(Erfassungstabelle!$C:$C,$C40,Erfassungstabelle!E:E)))</f>
        <v>#N/A</v>
      </c>
      <c r="E40" s="104" t="e">
        <f>IF(COUNTIF(Erfassungstabelle!$C:$C,$C40)=0,NA(),IF(Graphs!$B$8=1,SUMIF(Erfassungstabelle!$C:$C,$C40,Erfassungstabelle!F:F),AVERAGEIF(Erfassungstabelle!$C:$C,$C40,Erfassungstabelle!F:F)))</f>
        <v>#N/A</v>
      </c>
      <c r="F40" s="104" t="e">
        <f>IF(COUNTIF(Erfassungstabelle!$C:$C,$C40)=0,NA(),IF(Graphs!$B$8=1,SUMIF(Erfassungstabelle!$C:$C,$C40,Erfassungstabelle!G:G),AVERAGEIF(Erfassungstabelle!$C:$C,$C40,Erfassungstabelle!G:G)))</f>
        <v>#N/A</v>
      </c>
      <c r="G40" s="104" t="e">
        <f>IF(COUNTIF(Erfassungstabelle!$C:$C,$C40)=0,NA(),IF(Graphs!$B$8=1,SUMIF(Erfassungstabelle!$C:$C,$C40,Erfassungstabelle!H:H),AVERAGEIF(Erfassungstabelle!$C:$C,$C40,Erfassungstabelle!H:H)))</f>
        <v>#N/A</v>
      </c>
      <c r="H40" s="104" t="e">
        <f>IF(COUNTIF(Erfassungstabelle!$C:$C,$C40)=0,NA(),IF(Graphs!$B$8=1,SUMIF(Erfassungstabelle!$C:$C,$C40,Erfassungstabelle!I:I),AVERAGEIF(Erfassungstabelle!$C:$C,$C40,Erfassungstabelle!I:I)))</f>
        <v>#N/A</v>
      </c>
      <c r="I40" s="132" t="e">
        <f>IF(COUNTIF(Erfassungstabelle!$C:$C,$C40)=0,NA(),IF(Graphs!$B$8=1,SUMIF(Erfassungstabelle!$C:$C,$C40,Erfassungstabelle!H:H)/SUMIF(Erfassungstabelle!$C:$C,$C40,Erfassungstabelle!$F:$F),AVERAGEIF(Erfassungstabelle!$C:$C,$C40,Erfassungstabelle!L:L)))</f>
        <v>#N/A</v>
      </c>
      <c r="J40" s="104" t="e">
        <f>IF(COUNTIF(Erfassungstabelle!$C:$C,$C40)=0,NA(),IF(Graphs!$B$8=1,SUMIF(Erfassungstabelle!$C:$C,$C40,Erfassungstabelle!G:G)/SUMIF(Erfassungstabelle!$C:$C,$C40,Erfassungstabelle!$F:$F),AVERAGEIF(Erfassungstabelle!$C:$C,$C40,Erfassungstabelle!M:M)))</f>
        <v>#N/A</v>
      </c>
    </row>
    <row r="41" spans="3:10" ht="12.75">
      <c r="C41" s="105">
        <f t="shared" si="2"/>
        <v>14</v>
      </c>
      <c r="D41" s="104" t="e">
        <f>IF(COUNTIF(Erfassungstabelle!$C:$C,$C41)=0,NA(),IF(Graphs!$B$8=1,SUMIF(Erfassungstabelle!$C:$C,$C41,Erfassungstabelle!E:E),AVERAGEIF(Erfassungstabelle!$C:$C,$C41,Erfassungstabelle!E:E)))</f>
        <v>#N/A</v>
      </c>
      <c r="E41" s="104" t="e">
        <f>IF(COUNTIF(Erfassungstabelle!$C:$C,$C41)=0,NA(),IF(Graphs!$B$8=1,SUMIF(Erfassungstabelle!$C:$C,$C41,Erfassungstabelle!F:F),AVERAGEIF(Erfassungstabelle!$C:$C,$C41,Erfassungstabelle!F:F)))</f>
        <v>#N/A</v>
      </c>
      <c r="F41" s="104" t="e">
        <f>IF(COUNTIF(Erfassungstabelle!$C:$C,$C41)=0,NA(),IF(Graphs!$B$8=1,SUMIF(Erfassungstabelle!$C:$C,$C41,Erfassungstabelle!G:G),AVERAGEIF(Erfassungstabelle!$C:$C,$C41,Erfassungstabelle!G:G)))</f>
        <v>#N/A</v>
      </c>
      <c r="G41" s="104" t="e">
        <f>IF(COUNTIF(Erfassungstabelle!$C:$C,$C41)=0,NA(),IF(Graphs!$B$8=1,SUMIF(Erfassungstabelle!$C:$C,$C41,Erfassungstabelle!H:H),AVERAGEIF(Erfassungstabelle!$C:$C,$C41,Erfassungstabelle!H:H)))</f>
        <v>#N/A</v>
      </c>
      <c r="H41" s="104" t="e">
        <f>IF(COUNTIF(Erfassungstabelle!$C:$C,$C41)=0,NA(),IF(Graphs!$B$8=1,SUMIF(Erfassungstabelle!$C:$C,$C41,Erfassungstabelle!I:I),AVERAGEIF(Erfassungstabelle!$C:$C,$C41,Erfassungstabelle!I:I)))</f>
        <v>#N/A</v>
      </c>
      <c r="I41" s="132" t="e">
        <f>IF(COUNTIF(Erfassungstabelle!$C:$C,$C41)=0,NA(),IF(Graphs!$B$8=1,SUMIF(Erfassungstabelle!$C:$C,$C41,Erfassungstabelle!H:H)/SUMIF(Erfassungstabelle!$C:$C,$C41,Erfassungstabelle!$F:$F),AVERAGEIF(Erfassungstabelle!$C:$C,$C41,Erfassungstabelle!L:L)))</f>
        <v>#N/A</v>
      </c>
      <c r="J41" s="104" t="e">
        <f>IF(COUNTIF(Erfassungstabelle!$C:$C,$C41)=0,NA(),IF(Graphs!$B$8=1,SUMIF(Erfassungstabelle!$C:$C,$C41,Erfassungstabelle!G:G)/SUMIF(Erfassungstabelle!$C:$C,$C41,Erfassungstabelle!$F:$F),AVERAGEIF(Erfassungstabelle!$C:$C,$C41,Erfassungstabelle!M:M)))</f>
        <v>#N/A</v>
      </c>
    </row>
    <row r="42" spans="3:10" ht="12.75">
      <c r="C42" s="105">
        <f t="shared" si="2"/>
        <v>15</v>
      </c>
      <c r="D42" s="104" t="e">
        <f>IF(COUNTIF(Erfassungstabelle!$C:$C,$C42)=0,NA(),IF(Graphs!$B$8=1,SUMIF(Erfassungstabelle!$C:$C,$C42,Erfassungstabelle!E:E),AVERAGEIF(Erfassungstabelle!$C:$C,$C42,Erfassungstabelle!E:E)))</f>
        <v>#N/A</v>
      </c>
      <c r="E42" s="104" t="e">
        <f>IF(COUNTIF(Erfassungstabelle!$C:$C,$C42)=0,NA(),IF(Graphs!$B$8=1,SUMIF(Erfassungstabelle!$C:$C,$C42,Erfassungstabelle!F:F),AVERAGEIF(Erfassungstabelle!$C:$C,$C42,Erfassungstabelle!F:F)))</f>
        <v>#N/A</v>
      </c>
      <c r="F42" s="104" t="e">
        <f>IF(COUNTIF(Erfassungstabelle!$C:$C,$C42)=0,NA(),IF(Graphs!$B$8=1,SUMIF(Erfassungstabelle!$C:$C,$C42,Erfassungstabelle!G:G),AVERAGEIF(Erfassungstabelle!$C:$C,$C42,Erfassungstabelle!G:G)))</f>
        <v>#N/A</v>
      </c>
      <c r="G42" s="104" t="e">
        <f>IF(COUNTIF(Erfassungstabelle!$C:$C,$C42)=0,NA(),IF(Graphs!$B$8=1,SUMIF(Erfassungstabelle!$C:$C,$C42,Erfassungstabelle!H:H),AVERAGEIF(Erfassungstabelle!$C:$C,$C42,Erfassungstabelle!H:H)))</f>
        <v>#N/A</v>
      </c>
      <c r="H42" s="104" t="e">
        <f>IF(COUNTIF(Erfassungstabelle!$C:$C,$C42)=0,NA(),IF(Graphs!$B$8=1,SUMIF(Erfassungstabelle!$C:$C,$C42,Erfassungstabelle!I:I),AVERAGEIF(Erfassungstabelle!$C:$C,$C42,Erfassungstabelle!I:I)))</f>
        <v>#N/A</v>
      </c>
      <c r="I42" s="132" t="e">
        <f>IF(COUNTIF(Erfassungstabelle!$C:$C,$C42)=0,NA(),IF(Graphs!$B$8=1,SUMIF(Erfassungstabelle!$C:$C,$C42,Erfassungstabelle!H:H)/SUMIF(Erfassungstabelle!$C:$C,$C42,Erfassungstabelle!$F:$F),AVERAGEIF(Erfassungstabelle!$C:$C,$C42,Erfassungstabelle!L:L)))</f>
        <v>#N/A</v>
      </c>
      <c r="J42" s="104" t="e">
        <f>IF(COUNTIF(Erfassungstabelle!$C:$C,$C42)=0,NA(),IF(Graphs!$B$8=1,SUMIF(Erfassungstabelle!$C:$C,$C42,Erfassungstabelle!G:G)/SUMIF(Erfassungstabelle!$C:$C,$C42,Erfassungstabelle!$F:$F),AVERAGEIF(Erfassungstabelle!$C:$C,$C42,Erfassungstabelle!M:M)))</f>
        <v>#N/A</v>
      </c>
    </row>
    <row r="43" spans="3:10" ht="12.75">
      <c r="C43" s="105">
        <f t="shared" si="2"/>
        <v>16</v>
      </c>
      <c r="D43" s="104" t="e">
        <f>IF(COUNTIF(Erfassungstabelle!$C:$C,$C43)=0,NA(),IF(Graphs!$B$8=1,SUMIF(Erfassungstabelle!$C:$C,$C43,Erfassungstabelle!E:E),AVERAGEIF(Erfassungstabelle!$C:$C,$C43,Erfassungstabelle!E:E)))</f>
        <v>#N/A</v>
      </c>
      <c r="E43" s="104" t="e">
        <f>IF(COUNTIF(Erfassungstabelle!$C:$C,$C43)=0,NA(),IF(Graphs!$B$8=1,SUMIF(Erfassungstabelle!$C:$C,$C43,Erfassungstabelle!F:F),AVERAGEIF(Erfassungstabelle!$C:$C,$C43,Erfassungstabelle!F:F)))</f>
        <v>#N/A</v>
      </c>
      <c r="F43" s="104" t="e">
        <f>IF(COUNTIF(Erfassungstabelle!$C:$C,$C43)=0,NA(),IF(Graphs!$B$8=1,SUMIF(Erfassungstabelle!$C:$C,$C43,Erfassungstabelle!G:G),AVERAGEIF(Erfassungstabelle!$C:$C,$C43,Erfassungstabelle!G:G)))</f>
        <v>#N/A</v>
      </c>
      <c r="G43" s="104" t="e">
        <f>IF(COUNTIF(Erfassungstabelle!$C:$C,$C43)=0,NA(),IF(Graphs!$B$8=1,SUMIF(Erfassungstabelle!$C:$C,$C43,Erfassungstabelle!H:H),AVERAGEIF(Erfassungstabelle!$C:$C,$C43,Erfassungstabelle!H:H)))</f>
        <v>#N/A</v>
      </c>
      <c r="H43" s="104" t="e">
        <f>IF(COUNTIF(Erfassungstabelle!$C:$C,$C43)=0,NA(),IF(Graphs!$B$8=1,SUMIF(Erfassungstabelle!$C:$C,$C43,Erfassungstabelle!I:I),AVERAGEIF(Erfassungstabelle!$C:$C,$C43,Erfassungstabelle!I:I)))</f>
        <v>#N/A</v>
      </c>
      <c r="I43" s="132" t="e">
        <f>IF(COUNTIF(Erfassungstabelle!$C:$C,$C43)=0,NA(),IF(Graphs!$B$8=1,SUMIF(Erfassungstabelle!$C:$C,$C43,Erfassungstabelle!H:H)/SUMIF(Erfassungstabelle!$C:$C,$C43,Erfassungstabelle!$F:$F),AVERAGEIF(Erfassungstabelle!$C:$C,$C43,Erfassungstabelle!L:L)))</f>
        <v>#N/A</v>
      </c>
      <c r="J43" s="104" t="e">
        <f>IF(COUNTIF(Erfassungstabelle!$C:$C,$C43)=0,NA(),IF(Graphs!$B$8=1,SUMIF(Erfassungstabelle!$C:$C,$C43,Erfassungstabelle!G:G)/SUMIF(Erfassungstabelle!$C:$C,$C43,Erfassungstabelle!$F:$F),AVERAGEIF(Erfassungstabelle!$C:$C,$C43,Erfassungstabelle!M:M)))</f>
        <v>#N/A</v>
      </c>
    </row>
    <row r="44" spans="3:10" ht="12.75">
      <c r="C44" s="105">
        <f t="shared" si="2"/>
        <v>17</v>
      </c>
      <c r="D44" s="104" t="e">
        <f>IF(COUNTIF(Erfassungstabelle!$C:$C,$C44)=0,NA(),IF(Graphs!$B$8=1,SUMIF(Erfassungstabelle!$C:$C,$C44,Erfassungstabelle!E:E),AVERAGEIF(Erfassungstabelle!$C:$C,$C44,Erfassungstabelle!E:E)))</f>
        <v>#N/A</v>
      </c>
      <c r="E44" s="104" t="e">
        <f>IF(COUNTIF(Erfassungstabelle!$C:$C,$C44)=0,NA(),IF(Graphs!$B$8=1,SUMIF(Erfassungstabelle!$C:$C,$C44,Erfassungstabelle!F:F),AVERAGEIF(Erfassungstabelle!$C:$C,$C44,Erfassungstabelle!F:F)))</f>
        <v>#N/A</v>
      </c>
      <c r="F44" s="104" t="e">
        <f>IF(COUNTIF(Erfassungstabelle!$C:$C,$C44)=0,NA(),IF(Graphs!$B$8=1,SUMIF(Erfassungstabelle!$C:$C,$C44,Erfassungstabelle!G:G),AVERAGEIF(Erfassungstabelle!$C:$C,$C44,Erfassungstabelle!G:G)))</f>
        <v>#N/A</v>
      </c>
      <c r="G44" s="104" t="e">
        <f>IF(COUNTIF(Erfassungstabelle!$C:$C,$C44)=0,NA(),IF(Graphs!$B$8=1,SUMIF(Erfassungstabelle!$C:$C,$C44,Erfassungstabelle!H:H),AVERAGEIF(Erfassungstabelle!$C:$C,$C44,Erfassungstabelle!H:H)))</f>
        <v>#N/A</v>
      </c>
      <c r="H44" s="104" t="e">
        <f>IF(COUNTIF(Erfassungstabelle!$C:$C,$C44)=0,NA(),IF(Graphs!$B$8=1,SUMIF(Erfassungstabelle!$C:$C,$C44,Erfassungstabelle!I:I),AVERAGEIF(Erfassungstabelle!$C:$C,$C44,Erfassungstabelle!I:I)))</f>
        <v>#N/A</v>
      </c>
      <c r="I44" s="132" t="e">
        <f>IF(COUNTIF(Erfassungstabelle!$C:$C,$C44)=0,NA(),IF(Graphs!$B$8=1,SUMIF(Erfassungstabelle!$C:$C,$C44,Erfassungstabelle!H:H)/SUMIF(Erfassungstabelle!$C:$C,$C44,Erfassungstabelle!$F:$F),AVERAGEIF(Erfassungstabelle!$C:$C,$C44,Erfassungstabelle!L:L)))</f>
        <v>#N/A</v>
      </c>
      <c r="J44" s="104" t="e">
        <f>IF(COUNTIF(Erfassungstabelle!$C:$C,$C44)=0,NA(),IF(Graphs!$B$8=1,SUMIF(Erfassungstabelle!$C:$C,$C44,Erfassungstabelle!G:G)/SUMIF(Erfassungstabelle!$C:$C,$C44,Erfassungstabelle!$F:$F),AVERAGEIF(Erfassungstabelle!$C:$C,$C44,Erfassungstabelle!M:M)))</f>
        <v>#N/A</v>
      </c>
    </row>
    <row r="45" spans="3:10" ht="12.75">
      <c r="C45" s="105">
        <f t="shared" si="2"/>
        <v>18</v>
      </c>
      <c r="D45" s="104">
        <f>IF(COUNTIF(Erfassungstabelle!$C:$C,$C45)=0,NA(),IF(Graphs!$B$8=1,SUMIF(Erfassungstabelle!$C:$C,$C45,Erfassungstabelle!E:E),AVERAGEIF(Erfassungstabelle!$C:$C,$C45,Erfassungstabelle!E:E)))</f>
        <v>63.22682369769198</v>
      </c>
      <c r="E45" s="104">
        <f>IF(COUNTIF(Erfassungstabelle!$C:$C,$C45)=0,NA(),IF(Graphs!$B$8=1,SUMIF(Erfassungstabelle!$C:$C,$C45,Erfassungstabelle!F:F),AVERAGEIF(Erfassungstabelle!$C:$C,$C45,Erfassungstabelle!F:F)))</f>
        <v>63.22682369769198</v>
      </c>
      <c r="F45" s="104">
        <f>IF(COUNTIF(Erfassungstabelle!$C:$C,$C45)=0,NA(),IF(Graphs!$B$8=1,SUMIF(Erfassungstabelle!$C:$C,$C45,Erfassungstabelle!G:G),AVERAGEIF(Erfassungstabelle!$C:$C,$C45,Erfassungstabelle!G:G)))</f>
        <v>88673.94262172555</v>
      </c>
      <c r="G45" s="104">
        <f>IF(COUNTIF(Erfassungstabelle!$C:$C,$C45)=0,NA(),IF(Graphs!$B$8=1,SUMIF(Erfassungstabelle!$C:$C,$C45,Erfassungstabelle!H:H),AVERAGEIF(Erfassungstabelle!$C:$C,$C45,Erfassungstabelle!H:H)))</f>
        <v>24.071801032760717</v>
      </c>
      <c r="H45" s="104">
        <f>IF(COUNTIF(Erfassungstabelle!$C:$C,$C45)=0,NA(),IF(Graphs!$B$8=1,SUMIF(Erfassungstabelle!$C:$C,$C45,Erfassungstabelle!I:I),AVERAGEIF(Erfassungstabelle!$C:$C,$C45,Erfassungstabelle!I:I)))</f>
        <v>10</v>
      </c>
      <c r="I45" s="132">
        <f>IF(COUNTIF(Erfassungstabelle!$C:$C,$C45)=0,NA(),IF(Graphs!$B$8=1,SUMIF(Erfassungstabelle!$C:$C,$C45,Erfassungstabelle!H:H)/SUMIF(Erfassungstabelle!$C:$C,$C45,Erfassungstabelle!$F:$F),AVERAGEIF(Erfassungstabelle!$C:$C,$C45,Erfassungstabelle!L:L)))</f>
        <v>0.3807213398518299</v>
      </c>
      <c r="J45" s="104">
        <f>IF(COUNTIF(Erfassungstabelle!$C:$C,$C45)=0,NA(),IF(Graphs!$B$8=1,SUMIF(Erfassungstabelle!$C:$C,$C45,Erfassungstabelle!G:G)/SUMIF(Erfassungstabelle!$C:$C,$C45,Erfassungstabelle!$F:$F),AVERAGEIF(Erfassungstabelle!$C:$C,$C45,Erfassungstabelle!M:M)))</f>
        <v>1402.4734667315336</v>
      </c>
    </row>
    <row r="46" spans="3:10" ht="12.75">
      <c r="C46" s="105">
        <f t="shared" si="2"/>
        <v>19</v>
      </c>
      <c r="D46" s="104">
        <f>IF(COUNTIF(Erfassungstabelle!$C:$C,$C46)=0,NA(),IF(Graphs!$B$8=1,SUMIF(Erfassungstabelle!$C:$C,$C46,Erfassungstabelle!E:E),AVERAGEIF(Erfassungstabelle!$C:$C,$C46,Erfassungstabelle!E:E)))</f>
        <v>202.6216553726463</v>
      </c>
      <c r="E46" s="104">
        <f>IF(COUNTIF(Erfassungstabelle!$C:$C,$C46)=0,NA(),IF(Graphs!$B$8=1,SUMIF(Erfassungstabelle!$C:$C,$C46,Erfassungstabelle!F:F),AVERAGEIF(Erfassungstabelle!$C:$C,$C46,Erfassungstabelle!F:F)))</f>
        <v>202.6216553726463</v>
      </c>
      <c r="F46" s="104">
        <f>IF(COUNTIF(Erfassungstabelle!$C:$C,$C46)=0,NA(),IF(Graphs!$B$8=1,SUMIF(Erfassungstabelle!$C:$C,$C46,Erfassungstabelle!G:G),AVERAGEIF(Erfassungstabelle!$C:$C,$C46,Erfassungstabelle!G:G)))</f>
        <v>179741.13072245358</v>
      </c>
      <c r="G46" s="104">
        <f>IF(COUNTIF(Erfassungstabelle!$C:$C,$C46)=0,NA(),IF(Graphs!$B$8=1,SUMIF(Erfassungstabelle!$C:$C,$C46,Erfassungstabelle!H:H),AVERAGEIF(Erfassungstabelle!$C:$C,$C46,Erfassungstabelle!H:H)))</f>
        <v>59.70631815727041</v>
      </c>
      <c r="H46" s="104">
        <f>IF(COUNTIF(Erfassungstabelle!$C:$C,$C46)=0,NA(),IF(Graphs!$B$8=1,SUMIF(Erfassungstabelle!$C:$C,$C46,Erfassungstabelle!I:I),AVERAGEIF(Erfassungstabelle!$C:$C,$C46,Erfassungstabelle!I:I)))</f>
        <v>36</v>
      </c>
      <c r="I46" s="132">
        <f>IF(COUNTIF(Erfassungstabelle!$C:$C,$C46)=0,NA(),IF(Graphs!$B$8=1,SUMIF(Erfassungstabelle!$C:$C,$C46,Erfassungstabelle!H:H)/SUMIF(Erfassungstabelle!$C:$C,$C46,Erfassungstabelle!$F:$F),AVERAGEIF(Erfassungstabelle!$C:$C,$C46,Erfassungstabelle!L:L)))</f>
        <v>0.29466898810723413</v>
      </c>
      <c r="J46" s="104">
        <f>IF(COUNTIF(Erfassungstabelle!$C:$C,$C46)=0,NA(),IF(Graphs!$B$8=1,SUMIF(Erfassungstabelle!$C:$C,$C46,Erfassungstabelle!G:G)/SUMIF(Erfassungstabelle!$C:$C,$C46,Erfassungstabelle!$F:$F),AVERAGEIF(Erfassungstabelle!$C:$C,$C46,Erfassungstabelle!M:M)))</f>
        <v>887.0775948991602</v>
      </c>
    </row>
    <row r="47" spans="3:10" ht="12.75">
      <c r="C47" s="105">
        <f t="shared" si="2"/>
        <v>20</v>
      </c>
      <c r="D47" s="104">
        <f>IF(COUNTIF(Erfassungstabelle!$C:$C,$C47)=0,NA(),IF(Graphs!$B$8=1,SUMIF(Erfassungstabelle!$C:$C,$C47,Erfassungstabelle!E:E),AVERAGEIF(Erfassungstabelle!$C:$C,$C47,Erfassungstabelle!E:E)))</f>
        <v>175.56567696390226</v>
      </c>
      <c r="E47" s="104">
        <f>IF(COUNTIF(Erfassungstabelle!$C:$C,$C47)=0,NA(),IF(Graphs!$B$8=1,SUMIF(Erfassungstabelle!$C:$C,$C47,Erfassungstabelle!F:F),AVERAGEIF(Erfassungstabelle!$C:$C,$C47,Erfassungstabelle!F:F)))</f>
        <v>175.56567696390226</v>
      </c>
      <c r="F47" s="104">
        <f>IF(COUNTIF(Erfassungstabelle!$C:$C,$C47)=0,NA(),IF(Graphs!$B$8=1,SUMIF(Erfassungstabelle!$C:$C,$C47,Erfassungstabelle!G:G),AVERAGEIF(Erfassungstabelle!$C:$C,$C47,Erfassungstabelle!G:G)))</f>
        <v>147222.9876030514</v>
      </c>
      <c r="G47" s="104">
        <f>IF(COUNTIF(Erfassungstabelle!$C:$C,$C47)=0,NA(),IF(Graphs!$B$8=1,SUMIF(Erfassungstabelle!$C:$C,$C47,Erfassungstabelle!H:H),AVERAGEIF(Erfassungstabelle!$C:$C,$C47,Erfassungstabelle!H:H)))</f>
        <v>36.10807699372033</v>
      </c>
      <c r="H47" s="104">
        <f>IF(COUNTIF(Erfassungstabelle!$C:$C,$C47)=0,NA(),IF(Graphs!$B$8=1,SUMIF(Erfassungstabelle!$C:$C,$C47,Erfassungstabelle!I:I),AVERAGEIF(Erfassungstabelle!$C:$C,$C47,Erfassungstabelle!I:I)))</f>
        <v>36</v>
      </c>
      <c r="I47" s="132">
        <f>IF(COUNTIF(Erfassungstabelle!$C:$C,$C47)=0,NA(),IF(Graphs!$B$8=1,SUMIF(Erfassungstabelle!$C:$C,$C47,Erfassungstabelle!H:H)/SUMIF(Erfassungstabelle!$C:$C,$C47,Erfassungstabelle!$F:$F),AVERAGEIF(Erfassungstabelle!$C:$C,$C47,Erfassungstabelle!L:L)))</f>
        <v>0.20566706213962566</v>
      </c>
      <c r="J47" s="104">
        <f>IF(COUNTIF(Erfassungstabelle!$C:$C,$C47)=0,NA(),IF(Graphs!$B$8=1,SUMIF(Erfassungstabelle!$C:$C,$C47,Erfassungstabelle!G:G)/SUMIF(Erfassungstabelle!$C:$C,$C47,Erfassungstabelle!$F:$F),AVERAGEIF(Erfassungstabelle!$C:$C,$C47,Erfassungstabelle!M:M)))</f>
        <v>838.5636084969026</v>
      </c>
    </row>
    <row r="48" spans="3:10" ht="12.75">
      <c r="C48" s="105">
        <f t="shared" si="2"/>
        <v>21</v>
      </c>
      <c r="D48" s="104">
        <f>IF(COUNTIF(Erfassungstabelle!$C:$C,$C48)=0,NA(),IF(Graphs!$B$8=1,SUMIF(Erfassungstabelle!$C:$C,$C48,Erfassungstabelle!E:E),AVERAGEIF(Erfassungstabelle!$C:$C,$C48,Erfassungstabelle!E:E)))</f>
        <v>178.45705644879456</v>
      </c>
      <c r="E48" s="104">
        <f>IF(COUNTIF(Erfassungstabelle!$C:$C,$C48)=0,NA(),IF(Graphs!$B$8=1,SUMIF(Erfassungstabelle!$C:$C,$C48,Erfassungstabelle!F:F),AVERAGEIF(Erfassungstabelle!$C:$C,$C48,Erfassungstabelle!F:F)))</f>
        <v>178.45705644879456</v>
      </c>
      <c r="F48" s="104">
        <f>IF(COUNTIF(Erfassungstabelle!$C:$C,$C48)=0,NA(),IF(Graphs!$B$8=1,SUMIF(Erfassungstabelle!$C:$C,$C48,Erfassungstabelle!G:G),AVERAGEIF(Erfassungstabelle!$C:$C,$C48,Erfassungstabelle!G:G)))</f>
        <v>119753.63805720782</v>
      </c>
      <c r="G48" s="104">
        <f>IF(COUNTIF(Erfassungstabelle!$C:$C,$C48)=0,NA(),IF(Graphs!$B$8=1,SUMIF(Erfassungstabelle!$C:$C,$C48,Erfassungstabelle!H:H),AVERAGEIF(Erfassungstabelle!$C:$C,$C48,Erfassungstabelle!H:H)))</f>
        <v>53.428646803037566</v>
      </c>
      <c r="H48" s="104">
        <f>IF(COUNTIF(Erfassungstabelle!$C:$C,$C48)=0,NA(),IF(Graphs!$B$8=1,SUMIF(Erfassungstabelle!$C:$C,$C48,Erfassungstabelle!I:I),AVERAGEIF(Erfassungstabelle!$C:$C,$C48,Erfassungstabelle!I:I)))</f>
        <v>44</v>
      </c>
      <c r="I48" s="132">
        <f>IF(COUNTIF(Erfassungstabelle!$C:$C,$C48)=0,NA(),IF(Graphs!$B$8=1,SUMIF(Erfassungstabelle!$C:$C,$C48,Erfassungstabelle!H:H)/SUMIF(Erfassungstabelle!$C:$C,$C48,Erfassungstabelle!$F:$F),AVERAGEIF(Erfassungstabelle!$C:$C,$C48,Erfassungstabelle!L:L)))</f>
        <v>0.2993921779628147</v>
      </c>
      <c r="J48" s="104">
        <f>IF(COUNTIF(Erfassungstabelle!$C:$C,$C48)=0,NA(),IF(Graphs!$B$8=1,SUMIF(Erfassungstabelle!$C:$C,$C48,Erfassungstabelle!G:G)/SUMIF(Erfassungstabelle!$C:$C,$C48,Erfassungstabelle!$F:$F),AVERAGEIF(Erfassungstabelle!$C:$C,$C48,Erfassungstabelle!M:M)))</f>
        <v>671.0501699414124</v>
      </c>
    </row>
    <row r="49" spans="3:10" ht="12.75">
      <c r="C49" s="105">
        <f t="shared" si="2"/>
        <v>22</v>
      </c>
      <c r="D49" s="104">
        <f>IF(COUNTIF(Erfassungstabelle!$C:$C,$C49)=0,NA(),IF(Graphs!$B$8=1,SUMIF(Erfassungstabelle!$C:$C,$C49,Erfassungstabelle!E:E),AVERAGEIF(Erfassungstabelle!$C:$C,$C49,Erfassungstabelle!E:E)))</f>
        <v>213.9105748210611</v>
      </c>
      <c r="E49" s="104">
        <f>IF(COUNTIF(Erfassungstabelle!$C:$C,$C49)=0,NA(),IF(Graphs!$B$8=1,SUMIF(Erfassungstabelle!$C:$C,$C49,Erfassungstabelle!F:F),AVERAGEIF(Erfassungstabelle!$C:$C,$C49,Erfassungstabelle!F:F)))</f>
        <v>213.9105748210611</v>
      </c>
      <c r="F49" s="104">
        <f>IF(COUNTIF(Erfassungstabelle!$C:$C,$C49)=0,NA(),IF(Graphs!$B$8=1,SUMIF(Erfassungstabelle!$C:$C,$C49,Erfassungstabelle!G:G),AVERAGEIF(Erfassungstabelle!$C:$C,$C49,Erfassungstabelle!G:G)))</f>
        <v>165029.5023086564</v>
      </c>
      <c r="G49" s="104">
        <f>IF(COUNTIF(Erfassungstabelle!$C:$C,$C49)=0,NA(),IF(Graphs!$B$8=1,SUMIF(Erfassungstabelle!$C:$C,$C49,Erfassungstabelle!H:H),AVERAGEIF(Erfassungstabelle!$C:$C,$C49,Erfassungstabelle!H:H)))</f>
        <v>50.49876584301183</v>
      </c>
      <c r="H49" s="104">
        <f>IF(COUNTIF(Erfassungstabelle!$C:$C,$C49)=0,NA(),IF(Graphs!$B$8=1,SUMIF(Erfassungstabelle!$C:$C,$C49,Erfassungstabelle!I:I),AVERAGEIF(Erfassungstabelle!$C:$C,$C49,Erfassungstabelle!I:I)))</f>
        <v>37</v>
      </c>
      <c r="I49" s="132">
        <f>IF(COUNTIF(Erfassungstabelle!$C:$C,$C49)=0,NA(),IF(Graphs!$B$8=1,SUMIF(Erfassungstabelle!$C:$C,$C49,Erfassungstabelle!H:H)/SUMIF(Erfassungstabelle!$C:$C,$C49,Erfassungstabelle!$F:$F),AVERAGEIF(Erfassungstabelle!$C:$C,$C49,Erfassungstabelle!L:L)))</f>
        <v>0.23607419074655234</v>
      </c>
      <c r="J49" s="104">
        <f>IF(COUNTIF(Erfassungstabelle!$C:$C,$C49)=0,NA(),IF(Graphs!$B$8=1,SUMIF(Erfassungstabelle!$C:$C,$C49,Erfassungstabelle!G:G)/SUMIF(Erfassungstabelle!$C:$C,$C49,Erfassungstabelle!$F:$F),AVERAGEIF(Erfassungstabelle!$C:$C,$C49,Erfassungstabelle!M:M)))</f>
        <v>771.488284049097</v>
      </c>
    </row>
    <row r="50" spans="3:10" ht="12.75">
      <c r="C50" s="105">
        <f t="shared" si="2"/>
        <v>23</v>
      </c>
      <c r="D50" s="104">
        <f>IF(COUNTIF(Erfassungstabelle!$C:$C,$C50)=0,NA(),IF(Graphs!$B$8=1,SUMIF(Erfassungstabelle!$C:$C,$C50,Erfassungstabelle!E:E),AVERAGEIF(Erfassungstabelle!$C:$C,$C50,Erfassungstabelle!E:E)))</f>
        <v>204.9156399706826</v>
      </c>
      <c r="E50" s="104">
        <f>IF(COUNTIF(Erfassungstabelle!$C:$C,$C50)=0,NA(),IF(Graphs!$B$8=1,SUMIF(Erfassungstabelle!$C:$C,$C50,Erfassungstabelle!F:F),AVERAGEIF(Erfassungstabelle!$C:$C,$C50,Erfassungstabelle!F:F)))</f>
        <v>204.9156399706826</v>
      </c>
      <c r="F50" s="104">
        <f>IF(COUNTIF(Erfassungstabelle!$C:$C,$C50)=0,NA(),IF(Graphs!$B$8=1,SUMIF(Erfassungstabelle!$C:$C,$C50,Erfassungstabelle!G:G),AVERAGEIF(Erfassungstabelle!$C:$C,$C50,Erfassungstabelle!G:G)))</f>
        <v>100487.19050213351</v>
      </c>
      <c r="G50" s="104">
        <f>IF(COUNTIF(Erfassungstabelle!$C:$C,$C50)=0,NA(),IF(Graphs!$B$8=1,SUMIF(Erfassungstabelle!$C:$C,$C50,Erfassungstabelle!H:H),AVERAGEIF(Erfassungstabelle!$C:$C,$C50,Erfassungstabelle!H:H)))</f>
        <v>49.30600906808633</v>
      </c>
      <c r="H50" s="104">
        <f>IF(COUNTIF(Erfassungstabelle!$C:$C,$C50)=0,NA(),IF(Graphs!$B$8=1,SUMIF(Erfassungstabelle!$C:$C,$C50,Erfassungstabelle!I:I),AVERAGEIF(Erfassungstabelle!$C:$C,$C50,Erfassungstabelle!I:I)))</f>
        <v>39</v>
      </c>
      <c r="I50" s="132">
        <f>IF(COUNTIF(Erfassungstabelle!$C:$C,$C50)=0,NA(),IF(Graphs!$B$8=1,SUMIF(Erfassungstabelle!$C:$C,$C50,Erfassungstabelle!H:H)/SUMIF(Erfassungstabelle!$C:$C,$C50,Erfassungstabelle!$F:$F),AVERAGEIF(Erfassungstabelle!$C:$C,$C50,Erfassungstabelle!L:L)))</f>
        <v>0.24061613391315848</v>
      </c>
      <c r="J50" s="104">
        <f>IF(COUNTIF(Erfassungstabelle!$C:$C,$C50)=0,NA(),IF(Graphs!$B$8=1,SUMIF(Erfassungstabelle!$C:$C,$C50,Erfassungstabelle!G:G)/SUMIF(Erfassungstabelle!$C:$C,$C50,Erfassungstabelle!$F:$F),AVERAGEIF(Erfassungstabelle!$C:$C,$C50,Erfassungstabelle!M:M)))</f>
        <v>490.3832158273047</v>
      </c>
    </row>
    <row r="51" spans="3:10" ht="12.75">
      <c r="C51" s="105">
        <f t="shared" si="2"/>
        <v>24</v>
      </c>
      <c r="D51" s="104">
        <f>IF(COUNTIF(Erfassungstabelle!$C:$C,$C51)=0,NA(),IF(Graphs!$B$8=1,SUMIF(Erfassungstabelle!$C:$C,$C51,Erfassungstabelle!E:E),AVERAGEIF(Erfassungstabelle!$C:$C,$C51,Erfassungstabelle!E:E)))</f>
        <v>262.09099805495356</v>
      </c>
      <c r="E51" s="104">
        <f>IF(COUNTIF(Erfassungstabelle!$C:$C,$C51)=0,NA(),IF(Graphs!$B$8=1,SUMIF(Erfassungstabelle!$C:$C,$C51,Erfassungstabelle!F:F),AVERAGEIF(Erfassungstabelle!$C:$C,$C51,Erfassungstabelle!F:F)))</f>
        <v>262.09099805495356</v>
      </c>
      <c r="F51" s="104">
        <f>IF(COUNTIF(Erfassungstabelle!$C:$C,$C51)=0,NA(),IF(Graphs!$B$8=1,SUMIF(Erfassungstabelle!$C:$C,$C51,Erfassungstabelle!G:G),AVERAGEIF(Erfassungstabelle!$C:$C,$C51,Erfassungstabelle!G:G)))</f>
        <v>195606.2811591018</v>
      </c>
      <c r="G51" s="104">
        <f>IF(COUNTIF(Erfassungstabelle!$C:$C,$C51)=0,NA(),IF(Graphs!$B$8=1,SUMIF(Erfassungstabelle!$C:$C,$C51,Erfassungstabelle!H:H),AVERAGEIF(Erfassungstabelle!$C:$C,$C51,Erfassungstabelle!H:H)))</f>
        <v>70.02060663975647</v>
      </c>
      <c r="H51" s="104">
        <f>IF(COUNTIF(Erfassungstabelle!$C:$C,$C51)=0,NA(),IF(Graphs!$B$8=1,SUMIF(Erfassungstabelle!$C:$C,$C51,Erfassungstabelle!I:I),AVERAGEIF(Erfassungstabelle!$C:$C,$C51,Erfassungstabelle!I:I)))</f>
        <v>47</v>
      </c>
      <c r="I51" s="132">
        <f>IF(COUNTIF(Erfassungstabelle!$C:$C,$C51)=0,NA(),IF(Graphs!$B$8=1,SUMIF(Erfassungstabelle!$C:$C,$C51,Erfassungstabelle!H:H)/SUMIF(Erfassungstabelle!$C:$C,$C51,Erfassungstabelle!$F:$F),AVERAGEIF(Erfassungstabelle!$C:$C,$C51,Erfassungstabelle!L:L)))</f>
        <v>0.26716143308773616</v>
      </c>
      <c r="J51" s="104">
        <f>IF(COUNTIF(Erfassungstabelle!$C:$C,$C51)=0,NA(),IF(Graphs!$B$8=1,SUMIF(Erfassungstabelle!$C:$C,$C51,Erfassungstabelle!G:G)/SUMIF(Erfassungstabelle!$C:$C,$C51,Erfassungstabelle!$F:$F),AVERAGEIF(Erfassungstabelle!$C:$C,$C51,Erfassungstabelle!M:M)))</f>
        <v>746.3296435617691</v>
      </c>
    </row>
    <row r="52" spans="3:10" ht="12.75">
      <c r="C52" s="105">
        <f t="shared" si="2"/>
        <v>25</v>
      </c>
      <c r="D52" s="104">
        <f>IF(COUNTIF(Erfassungstabelle!$C:$C,$C52)=0,NA(),IF(Graphs!$B$8=1,SUMIF(Erfassungstabelle!$C:$C,$C52,Erfassungstabelle!E:E),AVERAGEIF(Erfassungstabelle!$C:$C,$C52,Erfassungstabelle!E:E)))</f>
        <v>292.186943686506</v>
      </c>
      <c r="E52" s="104">
        <f>IF(COUNTIF(Erfassungstabelle!$C:$C,$C52)=0,NA(),IF(Graphs!$B$8=1,SUMIF(Erfassungstabelle!$C:$C,$C52,Erfassungstabelle!F:F),AVERAGEIF(Erfassungstabelle!$C:$C,$C52,Erfassungstabelle!F:F)))</f>
        <v>292.186943686506</v>
      </c>
      <c r="F52" s="104">
        <f>IF(COUNTIF(Erfassungstabelle!$C:$C,$C52)=0,NA(),IF(Graphs!$B$8=1,SUMIF(Erfassungstabelle!$C:$C,$C52,Erfassungstabelle!G:G),AVERAGEIF(Erfassungstabelle!$C:$C,$C52,Erfassungstabelle!G:G)))</f>
        <v>173262.70253961196</v>
      </c>
      <c r="G52" s="104">
        <f>IF(COUNTIF(Erfassungstabelle!$C:$C,$C52)=0,NA(),IF(Graphs!$B$8=1,SUMIF(Erfassungstabelle!$C:$C,$C52,Erfassungstabelle!H:H),AVERAGEIF(Erfassungstabelle!$C:$C,$C52,Erfassungstabelle!H:H)))</f>
        <v>80.34662277730581</v>
      </c>
      <c r="H52" s="104">
        <f>IF(COUNTIF(Erfassungstabelle!$C:$C,$C52)=0,NA(),IF(Graphs!$B$8=1,SUMIF(Erfassungstabelle!$C:$C,$C52,Erfassungstabelle!I:I),AVERAGEIF(Erfassungstabelle!$C:$C,$C52,Erfassungstabelle!I:I)))</f>
        <v>40</v>
      </c>
      <c r="I52" s="132">
        <f>IF(COUNTIF(Erfassungstabelle!$C:$C,$C52)=0,NA(),IF(Graphs!$B$8=1,SUMIF(Erfassungstabelle!$C:$C,$C52,Erfassungstabelle!H:H)/SUMIF(Erfassungstabelle!$C:$C,$C52,Erfassungstabelle!$F:$F),AVERAGEIF(Erfassungstabelle!$C:$C,$C52,Erfassungstabelle!L:L)))</f>
        <v>0.27498361755517564</v>
      </c>
      <c r="J52" s="104">
        <f>IF(COUNTIF(Erfassungstabelle!$C:$C,$C52)=0,NA(),IF(Graphs!$B$8=1,SUMIF(Erfassungstabelle!$C:$C,$C52,Erfassungstabelle!G:G)/SUMIF(Erfassungstabelle!$C:$C,$C52,Erfassungstabelle!$F:$F),AVERAGEIF(Erfassungstabelle!$C:$C,$C52,Erfassungstabelle!M:M)))</f>
        <v>592.9857794245229</v>
      </c>
    </row>
    <row r="53" spans="3:10" ht="12.75">
      <c r="C53" s="105">
        <f t="shared" si="2"/>
        <v>26</v>
      </c>
      <c r="D53" s="104">
        <f>IF(COUNTIF(Erfassungstabelle!$C:$C,$C53)=0,NA(),IF(Graphs!$B$8=1,SUMIF(Erfassungstabelle!$C:$C,$C53,Erfassungstabelle!E:E),AVERAGEIF(Erfassungstabelle!$C:$C,$C53,Erfassungstabelle!E:E)))</f>
        <v>301.4820588224431</v>
      </c>
      <c r="E53" s="104">
        <f>IF(COUNTIF(Erfassungstabelle!$C:$C,$C53)=0,NA(),IF(Graphs!$B$8=1,SUMIF(Erfassungstabelle!$C:$C,$C53,Erfassungstabelle!F:F),AVERAGEIF(Erfassungstabelle!$C:$C,$C53,Erfassungstabelle!F:F)))</f>
        <v>301.4820588224431</v>
      </c>
      <c r="F53" s="104">
        <f>IF(COUNTIF(Erfassungstabelle!$C:$C,$C53)=0,NA(),IF(Graphs!$B$8=1,SUMIF(Erfassungstabelle!$C:$C,$C53,Erfassungstabelle!G:G),AVERAGEIF(Erfassungstabelle!$C:$C,$C53,Erfassungstabelle!G:G)))</f>
        <v>174505.78692288723</v>
      </c>
      <c r="G53" s="104">
        <f>IF(COUNTIF(Erfassungstabelle!$C:$C,$C53)=0,NA(),IF(Graphs!$B$8=1,SUMIF(Erfassungstabelle!$C:$C,$C53,Erfassungstabelle!H:H),AVERAGEIF(Erfassungstabelle!$C:$C,$C53,Erfassungstabelle!H:H)))</f>
        <v>76.16316965119685</v>
      </c>
      <c r="H53" s="104">
        <f>IF(COUNTIF(Erfassungstabelle!$C:$C,$C53)=0,NA(),IF(Graphs!$B$8=1,SUMIF(Erfassungstabelle!$C:$C,$C53,Erfassungstabelle!I:I),AVERAGEIF(Erfassungstabelle!$C:$C,$C53,Erfassungstabelle!I:I)))</f>
        <v>41</v>
      </c>
      <c r="I53" s="132">
        <f>IF(COUNTIF(Erfassungstabelle!$C:$C,$C53)=0,NA(),IF(Graphs!$B$8=1,SUMIF(Erfassungstabelle!$C:$C,$C53,Erfassungstabelle!H:H)/SUMIF(Erfassungstabelle!$C:$C,$C53,Erfassungstabelle!$F:$F),AVERAGEIF(Erfassungstabelle!$C:$C,$C53,Erfassungstabelle!L:L)))</f>
        <v>0.25262919441601966</v>
      </c>
      <c r="J53" s="104">
        <f>IF(COUNTIF(Erfassungstabelle!$C:$C,$C53)=0,NA(),IF(Graphs!$B$8=1,SUMIF(Erfassungstabelle!$C:$C,$C53,Erfassungstabelle!G:G)/SUMIF(Erfassungstabelle!$C:$C,$C53,Erfassungstabelle!$F:$F),AVERAGEIF(Erfassungstabelle!$C:$C,$C53,Erfassungstabelle!M:M)))</f>
        <v>578.8264403012514</v>
      </c>
    </row>
    <row r="54" spans="3:10" ht="12.75">
      <c r="C54" s="105">
        <f t="shared" si="2"/>
        <v>27</v>
      </c>
      <c r="D54" s="104">
        <f>IF(COUNTIF(Erfassungstabelle!$C:$C,$C54)=0,NA(),IF(Graphs!$B$8=1,SUMIF(Erfassungstabelle!$C:$C,$C54,Erfassungstabelle!E:E),AVERAGEIF(Erfassungstabelle!$C:$C,$C54,Erfassungstabelle!E:E)))</f>
        <v>172.29204457405035</v>
      </c>
      <c r="E54" s="104">
        <f>IF(COUNTIF(Erfassungstabelle!$C:$C,$C54)=0,NA(),IF(Graphs!$B$8=1,SUMIF(Erfassungstabelle!$C:$C,$C54,Erfassungstabelle!F:F),AVERAGEIF(Erfassungstabelle!$C:$C,$C54,Erfassungstabelle!F:F)))</f>
        <v>172.29204457405035</v>
      </c>
      <c r="F54" s="104">
        <f>IF(COUNTIF(Erfassungstabelle!$C:$C,$C54)=0,NA(),IF(Graphs!$B$8=1,SUMIF(Erfassungstabelle!$C:$C,$C54,Erfassungstabelle!G:G),AVERAGEIF(Erfassungstabelle!$C:$C,$C54,Erfassungstabelle!G:G)))</f>
        <v>170001.75831746552</v>
      </c>
      <c r="G54" s="104">
        <f>IF(COUNTIF(Erfassungstabelle!$C:$C,$C54)=0,NA(),IF(Graphs!$B$8=1,SUMIF(Erfassungstabelle!$C:$C,$C54,Erfassungstabelle!H:H),AVERAGEIF(Erfassungstabelle!$C:$C,$C54,Erfassungstabelle!H:H)))</f>
        <v>76.57405488591002</v>
      </c>
      <c r="H54" s="104">
        <f>IF(COUNTIF(Erfassungstabelle!$C:$C,$C54)=0,NA(),IF(Graphs!$B$8=1,SUMIF(Erfassungstabelle!$C:$C,$C54,Erfassungstabelle!I:I),AVERAGEIF(Erfassungstabelle!$C:$C,$C54,Erfassungstabelle!I:I)))</f>
        <v>41.5</v>
      </c>
      <c r="I54" s="132">
        <f>IF(COUNTIF(Erfassungstabelle!$C:$C,$C54)=0,NA(),IF(Graphs!$B$8=1,SUMIF(Erfassungstabelle!$C:$C,$C54,Erfassungstabelle!H:H)/SUMIF(Erfassungstabelle!$C:$C,$C54,Erfassungstabelle!$F:$F),AVERAGEIF(Erfassungstabelle!$C:$C,$C54,Erfassungstabelle!L:L)))</f>
        <v>0.44444335822481246</v>
      </c>
      <c r="J54" s="104">
        <f>IF(COUNTIF(Erfassungstabelle!$C:$C,$C54)=0,NA(),IF(Graphs!$B$8=1,SUMIF(Erfassungstabelle!$C:$C,$C54,Erfassungstabelle!G:G)/SUMIF(Erfassungstabelle!$C:$C,$C54,Erfassungstabelle!$F:$F),AVERAGEIF(Erfassungstabelle!$C:$C,$C54,Erfassungstabelle!M:M)))</f>
        <v>986.7069529400095</v>
      </c>
    </row>
    <row r="55" spans="3:10" ht="12.75">
      <c r="C55" s="105">
        <f t="shared" si="2"/>
        <v>28</v>
      </c>
      <c r="D55" s="104">
        <f>IF(COUNTIF(Erfassungstabelle!$C:$C,$C55)=0,NA(),IF(Graphs!$B$8=1,SUMIF(Erfassungstabelle!$C:$C,$C55,Erfassungstabelle!E:E),AVERAGEIF(Erfassungstabelle!$C:$C,$C55,Erfassungstabelle!E:E)))</f>
        <v>236.35954485146075</v>
      </c>
      <c r="E55" s="104">
        <f>IF(COUNTIF(Erfassungstabelle!$C:$C,$C55)=0,NA(),IF(Graphs!$B$8=1,SUMIF(Erfassungstabelle!$C:$C,$C55,Erfassungstabelle!F:F),AVERAGEIF(Erfassungstabelle!$C:$C,$C55,Erfassungstabelle!F:F)))</f>
        <v>236.35954485146075</v>
      </c>
      <c r="F55" s="104">
        <f>IF(COUNTIF(Erfassungstabelle!$C:$C,$C55)=0,NA(),IF(Graphs!$B$8=1,SUMIF(Erfassungstabelle!$C:$C,$C55,Erfassungstabelle!G:G),AVERAGEIF(Erfassungstabelle!$C:$C,$C55,Erfassungstabelle!G:G)))</f>
        <v>173138.20254917836</v>
      </c>
      <c r="G55" s="104">
        <f>IF(COUNTIF(Erfassungstabelle!$C:$C,$C55)=0,NA(),IF(Graphs!$B$8=1,SUMIF(Erfassungstabelle!$C:$C,$C55,Erfassungstabelle!H:H),AVERAGEIF(Erfassungstabelle!$C:$C,$C55,Erfassungstabelle!H:H)))</f>
        <v>71.52721957676218</v>
      </c>
      <c r="H55" s="104">
        <f>IF(COUNTIF(Erfassungstabelle!$C:$C,$C55)=0,NA(),IF(Graphs!$B$8=1,SUMIF(Erfassungstabelle!$C:$C,$C55,Erfassungstabelle!I:I),AVERAGEIF(Erfassungstabelle!$C:$C,$C55,Erfassungstabelle!I:I)))</f>
        <v>44.5</v>
      </c>
      <c r="I55" s="132">
        <f>IF(COUNTIF(Erfassungstabelle!$C:$C,$C55)=0,NA(),IF(Graphs!$B$8=1,SUMIF(Erfassungstabelle!$C:$C,$C55,Erfassungstabelle!H:H)/SUMIF(Erfassungstabelle!$C:$C,$C55,Erfassungstabelle!$F:$F),AVERAGEIF(Erfassungstabelle!$C:$C,$C55,Erfassungstabelle!L:L)))</f>
        <v>0.30262039818071734</v>
      </c>
      <c r="J55" s="104">
        <f>IF(COUNTIF(Erfassungstabelle!$C:$C,$C55)=0,NA(),IF(Graphs!$B$8=1,SUMIF(Erfassungstabelle!$C:$C,$C55,Erfassungstabelle!G:G)/SUMIF(Erfassungstabelle!$C:$C,$C55,Erfassungstabelle!$F:$F),AVERAGEIF(Erfassungstabelle!$C:$C,$C55,Erfassungstabelle!M:M)))</f>
        <v>732.5204601235224</v>
      </c>
    </row>
    <row r="56" spans="3:10" ht="12.75">
      <c r="C56" s="105">
        <f t="shared" si="2"/>
        <v>29</v>
      </c>
      <c r="D56" s="104">
        <f>IF(COUNTIF(Erfassungstabelle!$C:$C,$C56)=0,NA(),IF(Graphs!$B$8=1,SUMIF(Erfassungstabelle!$C:$C,$C56,Erfassungstabelle!E:E),AVERAGEIF(Erfassungstabelle!$C:$C,$C56,Erfassungstabelle!E:E)))</f>
        <v>238.43597341652656</v>
      </c>
      <c r="E56" s="104">
        <f>IF(COUNTIF(Erfassungstabelle!$C:$C,$C56)=0,NA(),IF(Graphs!$B$8=1,SUMIF(Erfassungstabelle!$C:$C,$C56,Erfassungstabelle!F:F),AVERAGEIF(Erfassungstabelle!$C:$C,$C56,Erfassungstabelle!F:F)))</f>
        <v>238.43597341652656</v>
      </c>
      <c r="F56" s="104">
        <f>IF(COUNTIF(Erfassungstabelle!$C:$C,$C56)=0,NA(),IF(Graphs!$B$8=1,SUMIF(Erfassungstabelle!$C:$C,$C56,Erfassungstabelle!G:G),AVERAGEIF(Erfassungstabelle!$C:$C,$C56,Erfassungstabelle!G:G)))</f>
        <v>119369.47057418848</v>
      </c>
      <c r="G56" s="104">
        <f>IF(COUNTIF(Erfassungstabelle!$C:$C,$C56)=0,NA(),IF(Graphs!$B$8=1,SUMIF(Erfassungstabelle!$C:$C,$C56,Erfassungstabelle!H:H),AVERAGEIF(Erfassungstabelle!$C:$C,$C56,Erfassungstabelle!H:H)))</f>
        <v>64.12572169720025</v>
      </c>
      <c r="H56" s="104">
        <f>IF(COUNTIF(Erfassungstabelle!$C:$C,$C56)=0,NA(),IF(Graphs!$B$8=1,SUMIF(Erfassungstabelle!$C:$C,$C56,Erfassungstabelle!I:I),AVERAGEIF(Erfassungstabelle!$C:$C,$C56,Erfassungstabelle!I:I)))</f>
        <v>34</v>
      </c>
      <c r="I56" s="132">
        <f>IF(COUNTIF(Erfassungstabelle!$C:$C,$C56)=0,NA(),IF(Graphs!$B$8=1,SUMIF(Erfassungstabelle!$C:$C,$C56,Erfassungstabelle!H:H)/SUMIF(Erfassungstabelle!$C:$C,$C56,Erfassungstabelle!$F:$F),AVERAGEIF(Erfassungstabelle!$C:$C,$C56,Erfassungstabelle!L:L)))</f>
        <v>0.26894314972002265</v>
      </c>
      <c r="J56" s="104">
        <f>IF(COUNTIF(Erfassungstabelle!$C:$C,$C56)=0,NA(),IF(Graphs!$B$8=1,SUMIF(Erfassungstabelle!$C:$C,$C56,Erfassungstabelle!G:G)/SUMIF(Erfassungstabelle!$C:$C,$C56,Erfassungstabelle!$F:$F),AVERAGEIF(Erfassungstabelle!$C:$C,$C56,Erfassungstabelle!M:M)))</f>
        <v>500.6353230334945</v>
      </c>
    </row>
    <row r="57" spans="3:10" ht="12.75">
      <c r="C57" s="105">
        <f t="shared" si="2"/>
        <v>30</v>
      </c>
      <c r="D57" s="104">
        <f>IF(COUNTIF(Erfassungstabelle!$C:$C,$C57)=0,NA(),IF(Graphs!$B$8=1,SUMIF(Erfassungstabelle!$C:$C,$C57,Erfassungstabelle!E:E),AVERAGEIF(Erfassungstabelle!$C:$C,$C57,Erfassungstabelle!E:E)))</f>
        <v>240.72120300568884</v>
      </c>
      <c r="E57" s="104">
        <f>IF(COUNTIF(Erfassungstabelle!$C:$C,$C57)=0,NA(),IF(Graphs!$B$8=1,SUMIF(Erfassungstabelle!$C:$C,$C57,Erfassungstabelle!F:F),AVERAGEIF(Erfassungstabelle!$C:$C,$C57,Erfassungstabelle!F:F)))</f>
        <v>240.72120300568884</v>
      </c>
      <c r="F57" s="104">
        <f>IF(COUNTIF(Erfassungstabelle!$C:$C,$C57)=0,NA(),IF(Graphs!$B$8=1,SUMIF(Erfassungstabelle!$C:$C,$C57,Erfassungstabelle!G:G),AVERAGEIF(Erfassungstabelle!$C:$C,$C57,Erfassungstabelle!G:G)))</f>
        <v>136347.57473194538</v>
      </c>
      <c r="G57" s="104">
        <f>IF(COUNTIF(Erfassungstabelle!$C:$C,$C57)=0,NA(),IF(Graphs!$B$8=1,SUMIF(Erfassungstabelle!$C:$C,$C57,Erfassungstabelle!H:H),AVERAGEIF(Erfassungstabelle!$C:$C,$C57,Erfassungstabelle!H:H)))</f>
        <v>46.19040637592356</v>
      </c>
      <c r="H57" s="104">
        <f>IF(COUNTIF(Erfassungstabelle!$C:$C,$C57)=0,NA(),IF(Graphs!$B$8=1,SUMIF(Erfassungstabelle!$C:$C,$C57,Erfassungstabelle!I:I),AVERAGEIF(Erfassungstabelle!$C:$C,$C57,Erfassungstabelle!I:I)))</f>
        <v>39.5</v>
      </c>
      <c r="I57" s="132">
        <f>IF(COUNTIF(Erfassungstabelle!$C:$C,$C57)=0,NA(),IF(Graphs!$B$8=1,SUMIF(Erfassungstabelle!$C:$C,$C57,Erfassungstabelle!H:H)/SUMIF(Erfassungstabelle!$C:$C,$C57,Erfassungstabelle!$F:$F),AVERAGEIF(Erfassungstabelle!$C:$C,$C57,Erfassungstabelle!L:L)))</f>
        <v>0.19188341450267662</v>
      </c>
      <c r="J57" s="104">
        <f>IF(COUNTIF(Erfassungstabelle!$C:$C,$C57)=0,NA(),IF(Graphs!$B$8=1,SUMIF(Erfassungstabelle!$C:$C,$C57,Erfassungstabelle!G:G)/SUMIF(Erfassungstabelle!$C:$C,$C57,Erfassungstabelle!$F:$F),AVERAGEIF(Erfassungstabelle!$C:$C,$C57,Erfassungstabelle!M:M)))</f>
        <v>566.412817107445</v>
      </c>
    </row>
    <row r="58" spans="3:10" ht="12.75">
      <c r="C58" s="105">
        <f t="shared" si="2"/>
        <v>31</v>
      </c>
      <c r="D58" s="104">
        <f>IF(COUNTIF(Erfassungstabelle!$C:$C,$C58)=0,NA(),IF(Graphs!$B$8=1,SUMIF(Erfassungstabelle!$C:$C,$C58,Erfassungstabelle!E:E),AVERAGEIF(Erfassungstabelle!$C:$C,$C58,Erfassungstabelle!E:E)))</f>
        <v>262.8063284202954</v>
      </c>
      <c r="E58" s="104">
        <f>IF(COUNTIF(Erfassungstabelle!$C:$C,$C58)=0,NA(),IF(Graphs!$B$8=1,SUMIF(Erfassungstabelle!$C:$C,$C58,Erfassungstabelle!F:F),AVERAGEIF(Erfassungstabelle!$C:$C,$C58,Erfassungstabelle!F:F)))</f>
        <v>262.8063284202954</v>
      </c>
      <c r="F58" s="104">
        <f>IF(COUNTIF(Erfassungstabelle!$C:$C,$C58)=0,NA(),IF(Graphs!$B$8=1,SUMIF(Erfassungstabelle!$C:$C,$C58,Erfassungstabelle!G:G),AVERAGEIF(Erfassungstabelle!$C:$C,$C58,Erfassungstabelle!G:G)))</f>
        <v>292833.6717518725</v>
      </c>
      <c r="G58" s="104">
        <f>IF(COUNTIF(Erfassungstabelle!$C:$C,$C58)=0,NA(),IF(Graphs!$B$8=1,SUMIF(Erfassungstabelle!$C:$C,$C58,Erfassungstabelle!H:H),AVERAGEIF(Erfassungstabelle!$C:$C,$C58,Erfassungstabelle!H:H)))</f>
        <v>93.48399729986522</v>
      </c>
      <c r="H58" s="104">
        <f>IF(COUNTIF(Erfassungstabelle!$C:$C,$C58)=0,NA(),IF(Graphs!$B$8=1,SUMIF(Erfassungstabelle!$C:$C,$C58,Erfassungstabelle!I:I),AVERAGEIF(Erfassungstabelle!$C:$C,$C58,Erfassungstabelle!I:I)))</f>
        <v>39</v>
      </c>
      <c r="I58" s="132">
        <f>IF(COUNTIF(Erfassungstabelle!$C:$C,$C58)=0,NA(),IF(Graphs!$B$8=1,SUMIF(Erfassungstabelle!$C:$C,$C58,Erfassungstabelle!H:H)/SUMIF(Erfassungstabelle!$C:$C,$C58,Erfassungstabelle!$F:$F),AVERAGEIF(Erfassungstabelle!$C:$C,$C58,Erfassungstabelle!L:L)))</f>
        <v>0.35571440711412433</v>
      </c>
      <c r="J58" s="104">
        <f>IF(COUNTIF(Erfassungstabelle!$C:$C,$C58)=0,NA(),IF(Graphs!$B$8=1,SUMIF(Erfassungstabelle!$C:$C,$C58,Erfassungstabelle!G:G)/SUMIF(Erfassungstabelle!$C:$C,$C58,Erfassungstabelle!$F:$F),AVERAGEIF(Erfassungstabelle!$C:$C,$C58,Erfassungstabelle!M:M)))</f>
        <v>1114.2565459213586</v>
      </c>
    </row>
    <row r="59" spans="3:10" ht="12.75">
      <c r="C59" s="105">
        <f t="shared" si="2"/>
        <v>32</v>
      </c>
      <c r="D59" s="104">
        <f>IF(COUNTIF(Erfassungstabelle!$C:$C,$C59)=0,NA(),IF(Graphs!$B$8=1,SUMIF(Erfassungstabelle!$C:$C,$C59,Erfassungstabelle!E:E),AVERAGEIF(Erfassungstabelle!$C:$C,$C59,Erfassungstabelle!E:E)))</f>
        <v>223.46023057052565</v>
      </c>
      <c r="E59" s="104">
        <f>IF(COUNTIF(Erfassungstabelle!$C:$C,$C59)=0,NA(),IF(Graphs!$B$8=1,SUMIF(Erfassungstabelle!$C:$C,$C59,Erfassungstabelle!F:F),AVERAGEIF(Erfassungstabelle!$C:$C,$C59,Erfassungstabelle!F:F)))</f>
        <v>223.46023057052565</v>
      </c>
      <c r="F59" s="104">
        <f>IF(COUNTIF(Erfassungstabelle!$C:$C,$C59)=0,NA(),IF(Graphs!$B$8=1,SUMIF(Erfassungstabelle!$C:$C,$C59,Erfassungstabelle!G:G),AVERAGEIF(Erfassungstabelle!$C:$C,$C59,Erfassungstabelle!G:G)))</f>
        <v>182959.4868567453</v>
      </c>
      <c r="G59" s="104">
        <f>IF(COUNTIF(Erfassungstabelle!$C:$C,$C59)=0,NA(),IF(Graphs!$B$8=1,SUMIF(Erfassungstabelle!$C:$C,$C59,Erfassungstabelle!H:H),AVERAGEIF(Erfassungstabelle!$C:$C,$C59,Erfassungstabelle!H:H)))</f>
        <v>61.02293628196578</v>
      </c>
      <c r="H59" s="104">
        <f>IF(COUNTIF(Erfassungstabelle!$C:$C,$C59)=0,NA(),IF(Graphs!$B$8=1,SUMIF(Erfassungstabelle!$C:$C,$C59,Erfassungstabelle!I:I),AVERAGEIF(Erfassungstabelle!$C:$C,$C59,Erfassungstabelle!I:I)))</f>
        <v>31</v>
      </c>
      <c r="I59" s="132">
        <f>IF(COUNTIF(Erfassungstabelle!$C:$C,$C59)=0,NA(),IF(Graphs!$B$8=1,SUMIF(Erfassungstabelle!$C:$C,$C59,Erfassungstabelle!H:H)/SUMIF(Erfassungstabelle!$C:$C,$C59,Erfassungstabelle!$F:$F),AVERAGEIF(Erfassungstabelle!$C:$C,$C59,Erfassungstabelle!L:L)))</f>
        <v>0.27308186394583756</v>
      </c>
      <c r="J59" s="104">
        <f>IF(COUNTIF(Erfassungstabelle!$C:$C,$C59)=0,NA(),IF(Graphs!$B$8=1,SUMIF(Erfassungstabelle!$C:$C,$C59,Erfassungstabelle!G:G)/SUMIF(Erfassungstabelle!$C:$C,$C59,Erfassungstabelle!$F:$F),AVERAGEIF(Erfassungstabelle!$C:$C,$C59,Erfassungstabelle!M:M)))</f>
        <v>818.7563683686524</v>
      </c>
    </row>
    <row r="60" spans="3:10" ht="12.75">
      <c r="C60" s="105">
        <f t="shared" si="2"/>
        <v>33</v>
      </c>
      <c r="D60" s="104" t="e">
        <f>IF(COUNTIF(Erfassungstabelle!$C:$C,$C60)=0,NA(),IF(Graphs!$B$8=1,SUMIF(Erfassungstabelle!$C:$C,$C60,Erfassungstabelle!E:E),AVERAGEIF(Erfassungstabelle!$C:$C,$C60,Erfassungstabelle!E:E)))</f>
        <v>#N/A</v>
      </c>
      <c r="E60" s="104" t="e">
        <f>IF(COUNTIF(Erfassungstabelle!$C:$C,$C60)=0,NA(),IF(Graphs!$B$8=1,SUMIF(Erfassungstabelle!$C:$C,$C60,Erfassungstabelle!F:F),AVERAGEIF(Erfassungstabelle!$C:$C,$C60,Erfassungstabelle!F:F)))</f>
        <v>#N/A</v>
      </c>
      <c r="F60" s="104" t="e">
        <f>IF(COUNTIF(Erfassungstabelle!$C:$C,$C60)=0,NA(),IF(Graphs!$B$8=1,SUMIF(Erfassungstabelle!$C:$C,$C60,Erfassungstabelle!G:G),AVERAGEIF(Erfassungstabelle!$C:$C,$C60,Erfassungstabelle!G:G)))</f>
        <v>#N/A</v>
      </c>
      <c r="G60" s="104" t="e">
        <f>IF(COUNTIF(Erfassungstabelle!$C:$C,$C60)=0,NA(),IF(Graphs!$B$8=1,SUMIF(Erfassungstabelle!$C:$C,$C60,Erfassungstabelle!H:H),AVERAGEIF(Erfassungstabelle!$C:$C,$C60,Erfassungstabelle!H:H)))</f>
        <v>#N/A</v>
      </c>
      <c r="H60" s="104" t="e">
        <f>IF(COUNTIF(Erfassungstabelle!$C:$C,$C60)=0,NA(),IF(Graphs!$B$8=1,SUMIF(Erfassungstabelle!$C:$C,$C60,Erfassungstabelle!I:I),AVERAGEIF(Erfassungstabelle!$C:$C,$C60,Erfassungstabelle!I:I)))</f>
        <v>#N/A</v>
      </c>
      <c r="I60" s="132" t="e">
        <f>IF(COUNTIF(Erfassungstabelle!$C:$C,$C60)=0,NA(),IF(Graphs!$B$8=1,SUMIF(Erfassungstabelle!$C:$C,$C60,Erfassungstabelle!H:H)/SUMIF(Erfassungstabelle!$C:$C,$C60,Erfassungstabelle!$F:$F),AVERAGEIF(Erfassungstabelle!$C:$C,$C60,Erfassungstabelle!L:L)))</f>
        <v>#N/A</v>
      </c>
      <c r="J60" s="104" t="e">
        <f>IF(COUNTIF(Erfassungstabelle!$C:$C,$C60)=0,NA(),IF(Graphs!$B$8=1,SUMIF(Erfassungstabelle!$C:$C,$C60,Erfassungstabelle!G:G)/SUMIF(Erfassungstabelle!$C:$C,$C60,Erfassungstabelle!$F:$F),AVERAGEIF(Erfassungstabelle!$C:$C,$C60,Erfassungstabelle!M:M)))</f>
        <v>#N/A</v>
      </c>
    </row>
    <row r="61" spans="3:10" ht="12.75">
      <c r="C61" s="105">
        <f aca="true" t="shared" si="3" ref="C61:C79">C60+1</f>
        <v>34</v>
      </c>
      <c r="D61" s="104" t="e">
        <f>IF(COUNTIF(Erfassungstabelle!$C:$C,$C61)=0,NA(),IF(Graphs!$B$8=1,SUMIF(Erfassungstabelle!$C:$C,$C61,Erfassungstabelle!E:E),AVERAGEIF(Erfassungstabelle!$C:$C,$C61,Erfassungstabelle!E:E)))</f>
        <v>#N/A</v>
      </c>
      <c r="E61" s="104" t="e">
        <f>IF(COUNTIF(Erfassungstabelle!$C:$C,$C61)=0,NA(),IF(Graphs!$B$8=1,SUMIF(Erfassungstabelle!$C:$C,$C61,Erfassungstabelle!F:F),AVERAGEIF(Erfassungstabelle!$C:$C,$C61,Erfassungstabelle!F:F)))</f>
        <v>#N/A</v>
      </c>
      <c r="F61" s="104" t="e">
        <f>IF(COUNTIF(Erfassungstabelle!$C:$C,$C61)=0,NA(),IF(Graphs!$B$8=1,SUMIF(Erfassungstabelle!$C:$C,$C61,Erfassungstabelle!G:G),AVERAGEIF(Erfassungstabelle!$C:$C,$C61,Erfassungstabelle!G:G)))</f>
        <v>#N/A</v>
      </c>
      <c r="G61" s="104" t="e">
        <f>IF(COUNTIF(Erfassungstabelle!$C:$C,$C61)=0,NA(),IF(Graphs!$B$8=1,SUMIF(Erfassungstabelle!$C:$C,$C61,Erfassungstabelle!H:H),AVERAGEIF(Erfassungstabelle!$C:$C,$C61,Erfassungstabelle!H:H)))</f>
        <v>#N/A</v>
      </c>
      <c r="H61" s="104" t="e">
        <f>IF(COUNTIF(Erfassungstabelle!$C:$C,$C61)=0,NA(),IF(Graphs!$B$8=1,SUMIF(Erfassungstabelle!$C:$C,$C61,Erfassungstabelle!I:I),AVERAGEIF(Erfassungstabelle!$C:$C,$C61,Erfassungstabelle!I:I)))</f>
        <v>#N/A</v>
      </c>
      <c r="I61" s="132" t="e">
        <f>IF(COUNTIF(Erfassungstabelle!$C:$C,$C61)=0,NA(),IF(Graphs!$B$8=1,SUMIF(Erfassungstabelle!$C:$C,$C61,Erfassungstabelle!H:H)/SUMIF(Erfassungstabelle!$C:$C,$C61,Erfassungstabelle!$F:$F),AVERAGEIF(Erfassungstabelle!$C:$C,$C61,Erfassungstabelle!L:L)))</f>
        <v>#N/A</v>
      </c>
      <c r="J61" s="104" t="e">
        <f>IF(COUNTIF(Erfassungstabelle!$C:$C,$C61)=0,NA(),IF(Graphs!$B$8=1,SUMIF(Erfassungstabelle!$C:$C,$C61,Erfassungstabelle!G:G)/SUMIF(Erfassungstabelle!$C:$C,$C61,Erfassungstabelle!$F:$F),AVERAGEIF(Erfassungstabelle!$C:$C,$C61,Erfassungstabelle!M:M)))</f>
        <v>#N/A</v>
      </c>
    </row>
    <row r="62" spans="3:10" ht="12.75">
      <c r="C62" s="105">
        <f t="shared" si="3"/>
        <v>35</v>
      </c>
      <c r="D62" s="104" t="e">
        <f>IF(COUNTIF(Erfassungstabelle!$C:$C,$C62)=0,NA(),IF(Graphs!$B$8=1,SUMIF(Erfassungstabelle!$C:$C,$C62,Erfassungstabelle!E:E),AVERAGEIF(Erfassungstabelle!$C:$C,$C62,Erfassungstabelle!E:E)))</f>
        <v>#N/A</v>
      </c>
      <c r="E62" s="104" t="e">
        <f>IF(COUNTIF(Erfassungstabelle!$C:$C,$C62)=0,NA(),IF(Graphs!$B$8=1,SUMIF(Erfassungstabelle!$C:$C,$C62,Erfassungstabelle!F:F),AVERAGEIF(Erfassungstabelle!$C:$C,$C62,Erfassungstabelle!F:F)))</f>
        <v>#N/A</v>
      </c>
      <c r="F62" s="104" t="e">
        <f>IF(COUNTIF(Erfassungstabelle!$C:$C,$C62)=0,NA(),IF(Graphs!$B$8=1,SUMIF(Erfassungstabelle!$C:$C,$C62,Erfassungstabelle!G:G),AVERAGEIF(Erfassungstabelle!$C:$C,$C62,Erfassungstabelle!G:G)))</f>
        <v>#N/A</v>
      </c>
      <c r="G62" s="104" t="e">
        <f>IF(COUNTIF(Erfassungstabelle!$C:$C,$C62)=0,NA(),IF(Graphs!$B$8=1,SUMIF(Erfassungstabelle!$C:$C,$C62,Erfassungstabelle!H:H),AVERAGEIF(Erfassungstabelle!$C:$C,$C62,Erfassungstabelle!H:H)))</f>
        <v>#N/A</v>
      </c>
      <c r="H62" s="104" t="e">
        <f>IF(COUNTIF(Erfassungstabelle!$C:$C,$C62)=0,NA(),IF(Graphs!$B$8=1,SUMIF(Erfassungstabelle!$C:$C,$C62,Erfassungstabelle!I:I),AVERAGEIF(Erfassungstabelle!$C:$C,$C62,Erfassungstabelle!I:I)))</f>
        <v>#N/A</v>
      </c>
      <c r="I62" s="132" t="e">
        <f>IF(COUNTIF(Erfassungstabelle!$C:$C,$C62)=0,NA(),IF(Graphs!$B$8=1,SUMIF(Erfassungstabelle!$C:$C,$C62,Erfassungstabelle!H:H)/SUMIF(Erfassungstabelle!$C:$C,$C62,Erfassungstabelle!$F:$F),AVERAGEIF(Erfassungstabelle!$C:$C,$C62,Erfassungstabelle!L:L)))</f>
        <v>#N/A</v>
      </c>
      <c r="J62" s="104" t="e">
        <f>IF(COUNTIF(Erfassungstabelle!$C:$C,$C62)=0,NA(),IF(Graphs!$B$8=1,SUMIF(Erfassungstabelle!$C:$C,$C62,Erfassungstabelle!G:G)/SUMIF(Erfassungstabelle!$C:$C,$C62,Erfassungstabelle!$F:$F),AVERAGEIF(Erfassungstabelle!$C:$C,$C62,Erfassungstabelle!M:M)))</f>
        <v>#N/A</v>
      </c>
    </row>
    <row r="63" spans="3:10" ht="12.75">
      <c r="C63" s="105">
        <f t="shared" si="3"/>
        <v>36</v>
      </c>
      <c r="D63" s="104" t="e">
        <f>IF(COUNTIF(Erfassungstabelle!$C:$C,$C63)=0,NA(),IF(Graphs!$B$8=1,SUMIF(Erfassungstabelle!$C:$C,$C63,Erfassungstabelle!E:E),AVERAGEIF(Erfassungstabelle!$C:$C,$C63,Erfassungstabelle!E:E)))</f>
        <v>#N/A</v>
      </c>
      <c r="E63" s="104" t="e">
        <f>IF(COUNTIF(Erfassungstabelle!$C:$C,$C63)=0,NA(),IF(Graphs!$B$8=1,SUMIF(Erfassungstabelle!$C:$C,$C63,Erfassungstabelle!F:F),AVERAGEIF(Erfassungstabelle!$C:$C,$C63,Erfassungstabelle!F:F)))</f>
        <v>#N/A</v>
      </c>
      <c r="F63" s="104" t="e">
        <f>IF(COUNTIF(Erfassungstabelle!$C:$C,$C63)=0,NA(),IF(Graphs!$B$8=1,SUMIF(Erfassungstabelle!$C:$C,$C63,Erfassungstabelle!G:G),AVERAGEIF(Erfassungstabelle!$C:$C,$C63,Erfassungstabelle!G:G)))</f>
        <v>#N/A</v>
      </c>
      <c r="G63" s="104" t="e">
        <f>IF(COUNTIF(Erfassungstabelle!$C:$C,$C63)=0,NA(),IF(Graphs!$B$8=1,SUMIF(Erfassungstabelle!$C:$C,$C63,Erfassungstabelle!H:H),AVERAGEIF(Erfassungstabelle!$C:$C,$C63,Erfassungstabelle!H:H)))</f>
        <v>#N/A</v>
      </c>
      <c r="H63" s="104" t="e">
        <f>IF(COUNTIF(Erfassungstabelle!$C:$C,$C63)=0,NA(),IF(Graphs!$B$8=1,SUMIF(Erfassungstabelle!$C:$C,$C63,Erfassungstabelle!I:I),AVERAGEIF(Erfassungstabelle!$C:$C,$C63,Erfassungstabelle!I:I)))</f>
        <v>#N/A</v>
      </c>
      <c r="I63" s="132" t="e">
        <f>IF(COUNTIF(Erfassungstabelle!$C:$C,$C63)=0,NA(),IF(Graphs!$B$8=1,SUMIF(Erfassungstabelle!$C:$C,$C63,Erfassungstabelle!H:H)/SUMIF(Erfassungstabelle!$C:$C,$C63,Erfassungstabelle!$F:$F),AVERAGEIF(Erfassungstabelle!$C:$C,$C63,Erfassungstabelle!L:L)))</f>
        <v>#N/A</v>
      </c>
      <c r="J63" s="104" t="e">
        <f>IF(COUNTIF(Erfassungstabelle!$C:$C,$C63)=0,NA(),IF(Graphs!$B$8=1,SUMIF(Erfassungstabelle!$C:$C,$C63,Erfassungstabelle!G:G)/SUMIF(Erfassungstabelle!$C:$C,$C63,Erfassungstabelle!$F:$F),AVERAGEIF(Erfassungstabelle!$C:$C,$C63,Erfassungstabelle!M:M)))</f>
        <v>#N/A</v>
      </c>
    </row>
    <row r="64" spans="3:10" ht="12.75">
      <c r="C64" s="105">
        <f t="shared" si="3"/>
        <v>37</v>
      </c>
      <c r="D64" s="104" t="e">
        <f>IF(COUNTIF(Erfassungstabelle!$C:$C,$C64)=0,NA(),IF(Graphs!$B$8=1,SUMIF(Erfassungstabelle!$C:$C,$C64,Erfassungstabelle!E:E),AVERAGEIF(Erfassungstabelle!$C:$C,$C64,Erfassungstabelle!E:E)))</f>
        <v>#N/A</v>
      </c>
      <c r="E64" s="104" t="e">
        <f>IF(COUNTIF(Erfassungstabelle!$C:$C,$C64)=0,NA(),IF(Graphs!$B$8=1,SUMIF(Erfassungstabelle!$C:$C,$C64,Erfassungstabelle!F:F),AVERAGEIF(Erfassungstabelle!$C:$C,$C64,Erfassungstabelle!F:F)))</f>
        <v>#N/A</v>
      </c>
      <c r="F64" s="104" t="e">
        <f>IF(COUNTIF(Erfassungstabelle!$C:$C,$C64)=0,NA(),IF(Graphs!$B$8=1,SUMIF(Erfassungstabelle!$C:$C,$C64,Erfassungstabelle!G:G),AVERAGEIF(Erfassungstabelle!$C:$C,$C64,Erfassungstabelle!G:G)))</f>
        <v>#N/A</v>
      </c>
      <c r="G64" s="104" t="e">
        <f>IF(COUNTIF(Erfassungstabelle!$C:$C,$C64)=0,NA(),IF(Graphs!$B$8=1,SUMIF(Erfassungstabelle!$C:$C,$C64,Erfassungstabelle!H:H),AVERAGEIF(Erfassungstabelle!$C:$C,$C64,Erfassungstabelle!H:H)))</f>
        <v>#N/A</v>
      </c>
      <c r="H64" s="104" t="e">
        <f>IF(COUNTIF(Erfassungstabelle!$C:$C,$C64)=0,NA(),IF(Graphs!$B$8=1,SUMIF(Erfassungstabelle!$C:$C,$C64,Erfassungstabelle!I:I),AVERAGEIF(Erfassungstabelle!$C:$C,$C64,Erfassungstabelle!I:I)))</f>
        <v>#N/A</v>
      </c>
      <c r="I64" s="132" t="e">
        <f>IF(COUNTIF(Erfassungstabelle!$C:$C,$C64)=0,NA(),IF(Graphs!$B$8=1,SUMIF(Erfassungstabelle!$C:$C,$C64,Erfassungstabelle!H:H)/SUMIF(Erfassungstabelle!$C:$C,$C64,Erfassungstabelle!$F:$F),AVERAGEIF(Erfassungstabelle!$C:$C,$C64,Erfassungstabelle!L:L)))</f>
        <v>#N/A</v>
      </c>
      <c r="J64" s="104" t="e">
        <f>IF(COUNTIF(Erfassungstabelle!$C:$C,$C64)=0,NA(),IF(Graphs!$B$8=1,SUMIF(Erfassungstabelle!$C:$C,$C64,Erfassungstabelle!G:G)/SUMIF(Erfassungstabelle!$C:$C,$C64,Erfassungstabelle!$F:$F),AVERAGEIF(Erfassungstabelle!$C:$C,$C64,Erfassungstabelle!M:M)))</f>
        <v>#N/A</v>
      </c>
    </row>
    <row r="65" spans="3:10" ht="12.75">
      <c r="C65" s="105">
        <f t="shared" si="3"/>
        <v>38</v>
      </c>
      <c r="D65" s="104" t="e">
        <f>IF(COUNTIF(Erfassungstabelle!$C:$C,$C65)=0,NA(),IF(Graphs!$B$8=1,SUMIF(Erfassungstabelle!$C:$C,$C65,Erfassungstabelle!E:E),AVERAGEIF(Erfassungstabelle!$C:$C,$C65,Erfassungstabelle!E:E)))</f>
        <v>#N/A</v>
      </c>
      <c r="E65" s="104" t="e">
        <f>IF(COUNTIF(Erfassungstabelle!$C:$C,$C65)=0,NA(),IF(Graphs!$B$8=1,SUMIF(Erfassungstabelle!$C:$C,$C65,Erfassungstabelle!F:F),AVERAGEIF(Erfassungstabelle!$C:$C,$C65,Erfassungstabelle!F:F)))</f>
        <v>#N/A</v>
      </c>
      <c r="F65" s="104" t="e">
        <f>IF(COUNTIF(Erfassungstabelle!$C:$C,$C65)=0,NA(),IF(Graphs!$B$8=1,SUMIF(Erfassungstabelle!$C:$C,$C65,Erfassungstabelle!G:G),AVERAGEIF(Erfassungstabelle!$C:$C,$C65,Erfassungstabelle!G:G)))</f>
        <v>#N/A</v>
      </c>
      <c r="G65" s="104" t="e">
        <f>IF(COUNTIF(Erfassungstabelle!$C:$C,$C65)=0,NA(),IF(Graphs!$B$8=1,SUMIF(Erfassungstabelle!$C:$C,$C65,Erfassungstabelle!H:H),AVERAGEIF(Erfassungstabelle!$C:$C,$C65,Erfassungstabelle!H:H)))</f>
        <v>#N/A</v>
      </c>
      <c r="H65" s="104" t="e">
        <f>IF(COUNTIF(Erfassungstabelle!$C:$C,$C65)=0,NA(),IF(Graphs!$B$8=1,SUMIF(Erfassungstabelle!$C:$C,$C65,Erfassungstabelle!I:I),AVERAGEIF(Erfassungstabelle!$C:$C,$C65,Erfassungstabelle!I:I)))</f>
        <v>#N/A</v>
      </c>
      <c r="I65" s="132" t="e">
        <f>IF(COUNTIF(Erfassungstabelle!$C:$C,$C65)=0,NA(),IF(Graphs!$B$8=1,SUMIF(Erfassungstabelle!$C:$C,$C65,Erfassungstabelle!H:H)/SUMIF(Erfassungstabelle!$C:$C,$C65,Erfassungstabelle!$F:$F),AVERAGEIF(Erfassungstabelle!$C:$C,$C65,Erfassungstabelle!L:L)))</f>
        <v>#N/A</v>
      </c>
      <c r="J65" s="104" t="e">
        <f>IF(COUNTIF(Erfassungstabelle!$C:$C,$C65)=0,NA(),IF(Graphs!$B$8=1,SUMIF(Erfassungstabelle!$C:$C,$C65,Erfassungstabelle!G:G)/SUMIF(Erfassungstabelle!$C:$C,$C65,Erfassungstabelle!$F:$F),AVERAGEIF(Erfassungstabelle!$C:$C,$C65,Erfassungstabelle!M:M)))</f>
        <v>#N/A</v>
      </c>
    </row>
    <row r="66" spans="3:10" ht="12.75">
      <c r="C66" s="105">
        <f t="shared" si="3"/>
        <v>39</v>
      </c>
      <c r="D66" s="104" t="e">
        <f>IF(COUNTIF(Erfassungstabelle!$C:$C,$C66)=0,NA(),IF(Graphs!$B$8=1,SUMIF(Erfassungstabelle!$C:$C,$C66,Erfassungstabelle!E:E),AVERAGEIF(Erfassungstabelle!$C:$C,$C66,Erfassungstabelle!E:E)))</f>
        <v>#N/A</v>
      </c>
      <c r="E66" s="104" t="e">
        <f>IF(COUNTIF(Erfassungstabelle!$C:$C,$C66)=0,NA(),IF(Graphs!$B$8=1,SUMIF(Erfassungstabelle!$C:$C,$C66,Erfassungstabelle!F:F),AVERAGEIF(Erfassungstabelle!$C:$C,$C66,Erfassungstabelle!F:F)))</f>
        <v>#N/A</v>
      </c>
      <c r="F66" s="104" t="e">
        <f>IF(COUNTIF(Erfassungstabelle!$C:$C,$C66)=0,NA(),IF(Graphs!$B$8=1,SUMIF(Erfassungstabelle!$C:$C,$C66,Erfassungstabelle!G:G),AVERAGEIF(Erfassungstabelle!$C:$C,$C66,Erfassungstabelle!G:G)))</f>
        <v>#N/A</v>
      </c>
      <c r="G66" s="104" t="e">
        <f>IF(COUNTIF(Erfassungstabelle!$C:$C,$C66)=0,NA(),IF(Graphs!$B$8=1,SUMIF(Erfassungstabelle!$C:$C,$C66,Erfassungstabelle!H:H),AVERAGEIF(Erfassungstabelle!$C:$C,$C66,Erfassungstabelle!H:H)))</f>
        <v>#N/A</v>
      </c>
      <c r="H66" s="104" t="e">
        <f>IF(COUNTIF(Erfassungstabelle!$C:$C,$C66)=0,NA(),IF(Graphs!$B$8=1,SUMIF(Erfassungstabelle!$C:$C,$C66,Erfassungstabelle!I:I),AVERAGEIF(Erfassungstabelle!$C:$C,$C66,Erfassungstabelle!I:I)))</f>
        <v>#N/A</v>
      </c>
      <c r="I66" s="132" t="e">
        <f>IF(COUNTIF(Erfassungstabelle!$C:$C,$C66)=0,NA(),IF(Graphs!$B$8=1,SUMIF(Erfassungstabelle!$C:$C,$C66,Erfassungstabelle!H:H)/SUMIF(Erfassungstabelle!$C:$C,$C66,Erfassungstabelle!$F:$F),AVERAGEIF(Erfassungstabelle!$C:$C,$C66,Erfassungstabelle!L:L)))</f>
        <v>#N/A</v>
      </c>
      <c r="J66" s="104" t="e">
        <f>IF(COUNTIF(Erfassungstabelle!$C:$C,$C66)=0,NA(),IF(Graphs!$B$8=1,SUMIF(Erfassungstabelle!$C:$C,$C66,Erfassungstabelle!G:G)/SUMIF(Erfassungstabelle!$C:$C,$C66,Erfassungstabelle!$F:$F),AVERAGEIF(Erfassungstabelle!$C:$C,$C66,Erfassungstabelle!M:M)))</f>
        <v>#N/A</v>
      </c>
    </row>
    <row r="67" spans="3:10" ht="12.75">
      <c r="C67" s="105">
        <f t="shared" si="3"/>
        <v>40</v>
      </c>
      <c r="D67" s="104" t="e">
        <f>IF(COUNTIF(Erfassungstabelle!$C:$C,$C67)=0,NA(),IF(Graphs!$B$8=1,SUMIF(Erfassungstabelle!$C:$C,$C67,Erfassungstabelle!E:E),AVERAGEIF(Erfassungstabelle!$C:$C,$C67,Erfassungstabelle!E:E)))</f>
        <v>#N/A</v>
      </c>
      <c r="E67" s="104" t="e">
        <f>IF(COUNTIF(Erfassungstabelle!$C:$C,$C67)=0,NA(),IF(Graphs!$B$8=1,SUMIF(Erfassungstabelle!$C:$C,$C67,Erfassungstabelle!F:F),AVERAGEIF(Erfassungstabelle!$C:$C,$C67,Erfassungstabelle!F:F)))</f>
        <v>#N/A</v>
      </c>
      <c r="F67" s="104" t="e">
        <f>IF(COUNTIF(Erfassungstabelle!$C:$C,$C67)=0,NA(),IF(Graphs!$B$8=1,SUMIF(Erfassungstabelle!$C:$C,$C67,Erfassungstabelle!G:G),AVERAGEIF(Erfassungstabelle!$C:$C,$C67,Erfassungstabelle!G:G)))</f>
        <v>#N/A</v>
      </c>
      <c r="G67" s="104" t="e">
        <f>IF(COUNTIF(Erfassungstabelle!$C:$C,$C67)=0,NA(),IF(Graphs!$B$8=1,SUMIF(Erfassungstabelle!$C:$C,$C67,Erfassungstabelle!H:H),AVERAGEIF(Erfassungstabelle!$C:$C,$C67,Erfassungstabelle!H:H)))</f>
        <v>#N/A</v>
      </c>
      <c r="H67" s="104" t="e">
        <f>IF(COUNTIF(Erfassungstabelle!$C:$C,$C67)=0,NA(),IF(Graphs!$B$8=1,SUMIF(Erfassungstabelle!$C:$C,$C67,Erfassungstabelle!I:I),AVERAGEIF(Erfassungstabelle!$C:$C,$C67,Erfassungstabelle!I:I)))</f>
        <v>#N/A</v>
      </c>
      <c r="I67" s="132" t="e">
        <f>IF(COUNTIF(Erfassungstabelle!$C:$C,$C67)=0,NA(),IF(Graphs!$B$8=1,SUMIF(Erfassungstabelle!$C:$C,$C67,Erfassungstabelle!H:H)/SUMIF(Erfassungstabelle!$C:$C,$C67,Erfassungstabelle!$F:$F),AVERAGEIF(Erfassungstabelle!$C:$C,$C67,Erfassungstabelle!L:L)))</f>
        <v>#N/A</v>
      </c>
      <c r="J67" s="104" t="e">
        <f>IF(COUNTIF(Erfassungstabelle!$C:$C,$C67)=0,NA(),IF(Graphs!$B$8=1,SUMIF(Erfassungstabelle!$C:$C,$C67,Erfassungstabelle!G:G)/SUMIF(Erfassungstabelle!$C:$C,$C67,Erfassungstabelle!$F:$F),AVERAGEIF(Erfassungstabelle!$C:$C,$C67,Erfassungstabelle!M:M)))</f>
        <v>#N/A</v>
      </c>
    </row>
    <row r="68" spans="3:10" ht="12.75">
      <c r="C68" s="105">
        <f t="shared" si="3"/>
        <v>41</v>
      </c>
      <c r="D68" s="104" t="e">
        <f>IF(COUNTIF(Erfassungstabelle!$C:$C,$C68)=0,NA(),IF(Graphs!$B$8=1,SUMIF(Erfassungstabelle!$C:$C,$C68,Erfassungstabelle!E:E),AVERAGEIF(Erfassungstabelle!$C:$C,$C68,Erfassungstabelle!E:E)))</f>
        <v>#N/A</v>
      </c>
      <c r="E68" s="104" t="e">
        <f>IF(COUNTIF(Erfassungstabelle!$C:$C,$C68)=0,NA(),IF(Graphs!$B$8=1,SUMIF(Erfassungstabelle!$C:$C,$C68,Erfassungstabelle!F:F),AVERAGEIF(Erfassungstabelle!$C:$C,$C68,Erfassungstabelle!F:F)))</f>
        <v>#N/A</v>
      </c>
      <c r="F68" s="104" t="e">
        <f>IF(COUNTIF(Erfassungstabelle!$C:$C,$C68)=0,NA(),IF(Graphs!$B$8=1,SUMIF(Erfassungstabelle!$C:$C,$C68,Erfassungstabelle!G:G),AVERAGEIF(Erfassungstabelle!$C:$C,$C68,Erfassungstabelle!G:G)))</f>
        <v>#N/A</v>
      </c>
      <c r="G68" s="104" t="e">
        <f>IF(COUNTIF(Erfassungstabelle!$C:$C,$C68)=0,NA(),IF(Graphs!$B$8=1,SUMIF(Erfassungstabelle!$C:$C,$C68,Erfassungstabelle!H:H),AVERAGEIF(Erfassungstabelle!$C:$C,$C68,Erfassungstabelle!H:H)))</f>
        <v>#N/A</v>
      </c>
      <c r="H68" s="104" t="e">
        <f>IF(COUNTIF(Erfassungstabelle!$C:$C,$C68)=0,NA(),IF(Graphs!$B$8=1,SUMIF(Erfassungstabelle!$C:$C,$C68,Erfassungstabelle!I:I),AVERAGEIF(Erfassungstabelle!$C:$C,$C68,Erfassungstabelle!I:I)))</f>
        <v>#N/A</v>
      </c>
      <c r="I68" s="132" t="e">
        <f>IF(COUNTIF(Erfassungstabelle!$C:$C,$C68)=0,NA(),IF(Graphs!$B$8=1,SUMIF(Erfassungstabelle!$C:$C,$C68,Erfassungstabelle!H:H)/SUMIF(Erfassungstabelle!$C:$C,$C68,Erfassungstabelle!$F:$F),AVERAGEIF(Erfassungstabelle!$C:$C,$C68,Erfassungstabelle!L:L)))</f>
        <v>#N/A</v>
      </c>
      <c r="J68" s="104" t="e">
        <f>IF(COUNTIF(Erfassungstabelle!$C:$C,$C68)=0,NA(),IF(Graphs!$B$8=1,SUMIF(Erfassungstabelle!$C:$C,$C68,Erfassungstabelle!G:G)/SUMIF(Erfassungstabelle!$C:$C,$C68,Erfassungstabelle!$F:$F),AVERAGEIF(Erfassungstabelle!$C:$C,$C68,Erfassungstabelle!M:M)))</f>
        <v>#N/A</v>
      </c>
    </row>
    <row r="69" spans="3:10" ht="12.75">
      <c r="C69" s="105">
        <f t="shared" si="3"/>
        <v>42</v>
      </c>
      <c r="D69" s="104" t="e">
        <f>IF(COUNTIF(Erfassungstabelle!$C:$C,$C69)=0,NA(),IF(Graphs!$B$8=1,SUMIF(Erfassungstabelle!$C:$C,$C69,Erfassungstabelle!E:E),AVERAGEIF(Erfassungstabelle!$C:$C,$C69,Erfassungstabelle!E:E)))</f>
        <v>#N/A</v>
      </c>
      <c r="E69" s="104" t="e">
        <f>IF(COUNTIF(Erfassungstabelle!$C:$C,$C69)=0,NA(),IF(Graphs!$B$8=1,SUMIF(Erfassungstabelle!$C:$C,$C69,Erfassungstabelle!F:F),AVERAGEIF(Erfassungstabelle!$C:$C,$C69,Erfassungstabelle!F:F)))</f>
        <v>#N/A</v>
      </c>
      <c r="F69" s="104" t="e">
        <f>IF(COUNTIF(Erfassungstabelle!$C:$C,$C69)=0,NA(),IF(Graphs!$B$8=1,SUMIF(Erfassungstabelle!$C:$C,$C69,Erfassungstabelle!G:G),AVERAGEIF(Erfassungstabelle!$C:$C,$C69,Erfassungstabelle!G:G)))</f>
        <v>#N/A</v>
      </c>
      <c r="G69" s="104" t="e">
        <f>IF(COUNTIF(Erfassungstabelle!$C:$C,$C69)=0,NA(),IF(Graphs!$B$8=1,SUMIF(Erfassungstabelle!$C:$C,$C69,Erfassungstabelle!H:H),AVERAGEIF(Erfassungstabelle!$C:$C,$C69,Erfassungstabelle!H:H)))</f>
        <v>#N/A</v>
      </c>
      <c r="H69" s="104" t="e">
        <f>IF(COUNTIF(Erfassungstabelle!$C:$C,$C69)=0,NA(),IF(Graphs!$B$8=1,SUMIF(Erfassungstabelle!$C:$C,$C69,Erfassungstabelle!I:I),AVERAGEIF(Erfassungstabelle!$C:$C,$C69,Erfassungstabelle!I:I)))</f>
        <v>#N/A</v>
      </c>
      <c r="I69" s="132" t="e">
        <f>IF(COUNTIF(Erfassungstabelle!$C:$C,$C69)=0,NA(),IF(Graphs!$B$8=1,SUMIF(Erfassungstabelle!$C:$C,$C69,Erfassungstabelle!H:H)/SUMIF(Erfassungstabelle!$C:$C,$C69,Erfassungstabelle!$F:$F),AVERAGEIF(Erfassungstabelle!$C:$C,$C69,Erfassungstabelle!L:L)))</f>
        <v>#N/A</v>
      </c>
      <c r="J69" s="104" t="e">
        <f>IF(COUNTIF(Erfassungstabelle!$C:$C,$C69)=0,NA(),IF(Graphs!$B$8=1,SUMIF(Erfassungstabelle!$C:$C,$C69,Erfassungstabelle!G:G)/SUMIF(Erfassungstabelle!$C:$C,$C69,Erfassungstabelle!$F:$F),AVERAGEIF(Erfassungstabelle!$C:$C,$C69,Erfassungstabelle!M:M)))</f>
        <v>#N/A</v>
      </c>
    </row>
    <row r="70" spans="3:10" ht="12.75">
      <c r="C70" s="105">
        <f t="shared" si="3"/>
        <v>43</v>
      </c>
      <c r="D70" s="104" t="e">
        <f>IF(COUNTIF(Erfassungstabelle!$C:$C,$C70)=0,NA(),IF(Graphs!$B$8=1,SUMIF(Erfassungstabelle!$C:$C,$C70,Erfassungstabelle!E:E),AVERAGEIF(Erfassungstabelle!$C:$C,$C70,Erfassungstabelle!E:E)))</f>
        <v>#N/A</v>
      </c>
      <c r="E70" s="104" t="e">
        <f>IF(COUNTIF(Erfassungstabelle!$C:$C,$C70)=0,NA(),IF(Graphs!$B$8=1,SUMIF(Erfassungstabelle!$C:$C,$C70,Erfassungstabelle!F:F),AVERAGEIF(Erfassungstabelle!$C:$C,$C70,Erfassungstabelle!F:F)))</f>
        <v>#N/A</v>
      </c>
      <c r="F70" s="104" t="e">
        <f>IF(COUNTIF(Erfassungstabelle!$C:$C,$C70)=0,NA(),IF(Graphs!$B$8=1,SUMIF(Erfassungstabelle!$C:$C,$C70,Erfassungstabelle!G:G),AVERAGEIF(Erfassungstabelle!$C:$C,$C70,Erfassungstabelle!G:G)))</f>
        <v>#N/A</v>
      </c>
      <c r="G70" s="104" t="e">
        <f>IF(COUNTIF(Erfassungstabelle!$C:$C,$C70)=0,NA(),IF(Graphs!$B$8=1,SUMIF(Erfassungstabelle!$C:$C,$C70,Erfassungstabelle!H:H),AVERAGEIF(Erfassungstabelle!$C:$C,$C70,Erfassungstabelle!H:H)))</f>
        <v>#N/A</v>
      </c>
      <c r="H70" s="104" t="e">
        <f>IF(COUNTIF(Erfassungstabelle!$C:$C,$C70)=0,NA(),IF(Graphs!$B$8=1,SUMIF(Erfassungstabelle!$C:$C,$C70,Erfassungstabelle!I:I),AVERAGEIF(Erfassungstabelle!$C:$C,$C70,Erfassungstabelle!I:I)))</f>
        <v>#N/A</v>
      </c>
      <c r="I70" s="132" t="e">
        <f>IF(COUNTIF(Erfassungstabelle!$C:$C,$C70)=0,NA(),IF(Graphs!$B$8=1,SUMIF(Erfassungstabelle!$C:$C,$C70,Erfassungstabelle!H:H)/SUMIF(Erfassungstabelle!$C:$C,$C70,Erfassungstabelle!$F:$F),AVERAGEIF(Erfassungstabelle!$C:$C,$C70,Erfassungstabelle!L:L)))</f>
        <v>#N/A</v>
      </c>
      <c r="J70" s="104" t="e">
        <f>IF(COUNTIF(Erfassungstabelle!$C:$C,$C70)=0,NA(),IF(Graphs!$B$8=1,SUMIF(Erfassungstabelle!$C:$C,$C70,Erfassungstabelle!G:G)/SUMIF(Erfassungstabelle!$C:$C,$C70,Erfassungstabelle!$F:$F),AVERAGEIF(Erfassungstabelle!$C:$C,$C70,Erfassungstabelle!M:M)))</f>
        <v>#N/A</v>
      </c>
    </row>
    <row r="71" spans="3:10" ht="12.75">
      <c r="C71" s="105">
        <f t="shared" si="3"/>
        <v>44</v>
      </c>
      <c r="D71" s="104" t="e">
        <f>IF(COUNTIF(Erfassungstabelle!$C:$C,$C71)=0,NA(),IF(Graphs!$B$8=1,SUMIF(Erfassungstabelle!$C:$C,$C71,Erfassungstabelle!E:E),AVERAGEIF(Erfassungstabelle!$C:$C,$C71,Erfassungstabelle!E:E)))</f>
        <v>#N/A</v>
      </c>
      <c r="E71" s="104" t="e">
        <f>IF(COUNTIF(Erfassungstabelle!$C:$C,$C71)=0,NA(),IF(Graphs!$B$8=1,SUMIF(Erfassungstabelle!$C:$C,$C71,Erfassungstabelle!F:F),AVERAGEIF(Erfassungstabelle!$C:$C,$C71,Erfassungstabelle!F:F)))</f>
        <v>#N/A</v>
      </c>
      <c r="F71" s="104" t="e">
        <f>IF(COUNTIF(Erfassungstabelle!$C:$C,$C71)=0,NA(),IF(Graphs!$B$8=1,SUMIF(Erfassungstabelle!$C:$C,$C71,Erfassungstabelle!G:G),AVERAGEIF(Erfassungstabelle!$C:$C,$C71,Erfassungstabelle!G:G)))</f>
        <v>#N/A</v>
      </c>
      <c r="G71" s="104" t="e">
        <f>IF(COUNTIF(Erfassungstabelle!$C:$C,$C71)=0,NA(),IF(Graphs!$B$8=1,SUMIF(Erfassungstabelle!$C:$C,$C71,Erfassungstabelle!H:H),AVERAGEIF(Erfassungstabelle!$C:$C,$C71,Erfassungstabelle!H:H)))</f>
        <v>#N/A</v>
      </c>
      <c r="H71" s="104" t="e">
        <f>IF(COUNTIF(Erfassungstabelle!$C:$C,$C71)=0,NA(),IF(Graphs!$B$8=1,SUMIF(Erfassungstabelle!$C:$C,$C71,Erfassungstabelle!I:I),AVERAGEIF(Erfassungstabelle!$C:$C,$C71,Erfassungstabelle!I:I)))</f>
        <v>#N/A</v>
      </c>
      <c r="I71" s="132" t="e">
        <f>IF(COUNTIF(Erfassungstabelle!$C:$C,$C71)=0,NA(),IF(Graphs!$B$8=1,SUMIF(Erfassungstabelle!$C:$C,$C71,Erfassungstabelle!H:H)/SUMIF(Erfassungstabelle!$C:$C,$C71,Erfassungstabelle!$F:$F),AVERAGEIF(Erfassungstabelle!$C:$C,$C71,Erfassungstabelle!L:L)))</f>
        <v>#N/A</v>
      </c>
      <c r="J71" s="104" t="e">
        <f>IF(COUNTIF(Erfassungstabelle!$C:$C,$C71)=0,NA(),IF(Graphs!$B$8=1,SUMIF(Erfassungstabelle!$C:$C,$C71,Erfassungstabelle!G:G)/SUMIF(Erfassungstabelle!$C:$C,$C71,Erfassungstabelle!$F:$F),AVERAGEIF(Erfassungstabelle!$C:$C,$C71,Erfassungstabelle!M:M)))</f>
        <v>#N/A</v>
      </c>
    </row>
    <row r="72" spans="3:10" ht="12.75">
      <c r="C72" s="105">
        <f t="shared" si="3"/>
        <v>45</v>
      </c>
      <c r="D72" s="104" t="e">
        <f>IF(COUNTIF(Erfassungstabelle!$C:$C,$C72)=0,NA(),IF(Graphs!$B$8=1,SUMIF(Erfassungstabelle!$C:$C,$C72,Erfassungstabelle!E:E),AVERAGEIF(Erfassungstabelle!$C:$C,$C72,Erfassungstabelle!E:E)))</f>
        <v>#N/A</v>
      </c>
      <c r="E72" s="104" t="e">
        <f>IF(COUNTIF(Erfassungstabelle!$C:$C,$C72)=0,NA(),IF(Graphs!$B$8=1,SUMIF(Erfassungstabelle!$C:$C,$C72,Erfassungstabelle!F:F),AVERAGEIF(Erfassungstabelle!$C:$C,$C72,Erfassungstabelle!F:F)))</f>
        <v>#N/A</v>
      </c>
      <c r="F72" s="104" t="e">
        <f>IF(COUNTIF(Erfassungstabelle!$C:$C,$C72)=0,NA(),IF(Graphs!$B$8=1,SUMIF(Erfassungstabelle!$C:$C,$C72,Erfassungstabelle!G:G),AVERAGEIF(Erfassungstabelle!$C:$C,$C72,Erfassungstabelle!G:G)))</f>
        <v>#N/A</v>
      </c>
      <c r="G72" s="104" t="e">
        <f>IF(COUNTIF(Erfassungstabelle!$C:$C,$C72)=0,NA(),IF(Graphs!$B$8=1,SUMIF(Erfassungstabelle!$C:$C,$C72,Erfassungstabelle!H:H),AVERAGEIF(Erfassungstabelle!$C:$C,$C72,Erfassungstabelle!H:H)))</f>
        <v>#N/A</v>
      </c>
      <c r="H72" s="104" t="e">
        <f>IF(COUNTIF(Erfassungstabelle!$C:$C,$C72)=0,NA(),IF(Graphs!$B$8=1,SUMIF(Erfassungstabelle!$C:$C,$C72,Erfassungstabelle!I:I),AVERAGEIF(Erfassungstabelle!$C:$C,$C72,Erfassungstabelle!I:I)))</f>
        <v>#N/A</v>
      </c>
      <c r="I72" s="132" t="e">
        <f>IF(COUNTIF(Erfassungstabelle!$C:$C,$C72)=0,NA(),IF(Graphs!$B$8=1,SUMIF(Erfassungstabelle!$C:$C,$C72,Erfassungstabelle!H:H)/SUMIF(Erfassungstabelle!$C:$C,$C72,Erfassungstabelle!$F:$F),AVERAGEIF(Erfassungstabelle!$C:$C,$C72,Erfassungstabelle!L:L)))</f>
        <v>#N/A</v>
      </c>
      <c r="J72" s="104" t="e">
        <f>IF(COUNTIF(Erfassungstabelle!$C:$C,$C72)=0,NA(),IF(Graphs!$B$8=1,SUMIF(Erfassungstabelle!$C:$C,$C72,Erfassungstabelle!G:G)/SUMIF(Erfassungstabelle!$C:$C,$C72,Erfassungstabelle!$F:$F),AVERAGEIF(Erfassungstabelle!$C:$C,$C72,Erfassungstabelle!M:M)))</f>
        <v>#N/A</v>
      </c>
    </row>
    <row r="73" spans="3:10" ht="12.75">
      <c r="C73" s="105">
        <f t="shared" si="3"/>
        <v>46</v>
      </c>
      <c r="D73" s="104" t="e">
        <f>IF(COUNTIF(Erfassungstabelle!$C:$C,$C73)=0,NA(),IF(Graphs!$B$8=1,SUMIF(Erfassungstabelle!$C:$C,$C73,Erfassungstabelle!E:E),AVERAGEIF(Erfassungstabelle!$C:$C,$C73,Erfassungstabelle!E:E)))</f>
        <v>#N/A</v>
      </c>
      <c r="E73" s="104" t="e">
        <f>IF(COUNTIF(Erfassungstabelle!$C:$C,$C73)=0,NA(),IF(Graphs!$B$8=1,SUMIF(Erfassungstabelle!$C:$C,$C73,Erfassungstabelle!F:F),AVERAGEIF(Erfassungstabelle!$C:$C,$C73,Erfassungstabelle!F:F)))</f>
        <v>#N/A</v>
      </c>
      <c r="F73" s="104" t="e">
        <f>IF(COUNTIF(Erfassungstabelle!$C:$C,$C73)=0,NA(),IF(Graphs!$B$8=1,SUMIF(Erfassungstabelle!$C:$C,$C73,Erfassungstabelle!G:G),AVERAGEIF(Erfassungstabelle!$C:$C,$C73,Erfassungstabelle!G:G)))</f>
        <v>#N/A</v>
      </c>
      <c r="G73" s="104" t="e">
        <f>IF(COUNTIF(Erfassungstabelle!$C:$C,$C73)=0,NA(),IF(Graphs!$B$8=1,SUMIF(Erfassungstabelle!$C:$C,$C73,Erfassungstabelle!H:H),AVERAGEIF(Erfassungstabelle!$C:$C,$C73,Erfassungstabelle!H:H)))</f>
        <v>#N/A</v>
      </c>
      <c r="H73" s="104" t="e">
        <f>IF(COUNTIF(Erfassungstabelle!$C:$C,$C73)=0,NA(),IF(Graphs!$B$8=1,SUMIF(Erfassungstabelle!$C:$C,$C73,Erfassungstabelle!I:I),AVERAGEIF(Erfassungstabelle!$C:$C,$C73,Erfassungstabelle!I:I)))</f>
        <v>#N/A</v>
      </c>
      <c r="I73" s="132" t="e">
        <f>IF(COUNTIF(Erfassungstabelle!$C:$C,$C73)=0,NA(),IF(Graphs!$B$8=1,SUMIF(Erfassungstabelle!$C:$C,$C73,Erfassungstabelle!H:H)/SUMIF(Erfassungstabelle!$C:$C,$C73,Erfassungstabelle!$F:$F),AVERAGEIF(Erfassungstabelle!$C:$C,$C73,Erfassungstabelle!L:L)))</f>
        <v>#N/A</v>
      </c>
      <c r="J73" s="104" t="e">
        <f>IF(COUNTIF(Erfassungstabelle!$C:$C,$C73)=0,NA(),IF(Graphs!$B$8=1,SUMIF(Erfassungstabelle!$C:$C,$C73,Erfassungstabelle!G:G)/SUMIF(Erfassungstabelle!$C:$C,$C73,Erfassungstabelle!$F:$F),AVERAGEIF(Erfassungstabelle!$C:$C,$C73,Erfassungstabelle!M:M)))</f>
        <v>#N/A</v>
      </c>
    </row>
    <row r="74" spans="3:10" ht="12.75">
      <c r="C74" s="105">
        <f t="shared" si="3"/>
        <v>47</v>
      </c>
      <c r="D74" s="104" t="e">
        <f>IF(COUNTIF(Erfassungstabelle!$C:$C,$C74)=0,NA(),IF(Graphs!$B$8=1,SUMIF(Erfassungstabelle!$C:$C,$C74,Erfassungstabelle!E:E),AVERAGEIF(Erfassungstabelle!$C:$C,$C74,Erfassungstabelle!E:E)))</f>
        <v>#N/A</v>
      </c>
      <c r="E74" s="104" t="e">
        <f>IF(COUNTIF(Erfassungstabelle!$C:$C,$C74)=0,NA(),IF(Graphs!$B$8=1,SUMIF(Erfassungstabelle!$C:$C,$C74,Erfassungstabelle!F:F),AVERAGEIF(Erfassungstabelle!$C:$C,$C74,Erfassungstabelle!F:F)))</f>
        <v>#N/A</v>
      </c>
      <c r="F74" s="104" t="e">
        <f>IF(COUNTIF(Erfassungstabelle!$C:$C,$C74)=0,NA(),IF(Graphs!$B$8=1,SUMIF(Erfassungstabelle!$C:$C,$C74,Erfassungstabelle!G:G),AVERAGEIF(Erfassungstabelle!$C:$C,$C74,Erfassungstabelle!G:G)))</f>
        <v>#N/A</v>
      </c>
      <c r="G74" s="104" t="e">
        <f>IF(COUNTIF(Erfassungstabelle!$C:$C,$C74)=0,NA(),IF(Graphs!$B$8=1,SUMIF(Erfassungstabelle!$C:$C,$C74,Erfassungstabelle!H:H),AVERAGEIF(Erfassungstabelle!$C:$C,$C74,Erfassungstabelle!H:H)))</f>
        <v>#N/A</v>
      </c>
      <c r="H74" s="104" t="e">
        <f>IF(COUNTIF(Erfassungstabelle!$C:$C,$C74)=0,NA(),IF(Graphs!$B$8=1,SUMIF(Erfassungstabelle!$C:$C,$C74,Erfassungstabelle!I:I),AVERAGEIF(Erfassungstabelle!$C:$C,$C74,Erfassungstabelle!I:I)))</f>
        <v>#N/A</v>
      </c>
      <c r="I74" s="132" t="e">
        <f>IF(COUNTIF(Erfassungstabelle!$C:$C,$C74)=0,NA(),IF(Graphs!$B$8=1,SUMIF(Erfassungstabelle!$C:$C,$C74,Erfassungstabelle!H:H)/SUMIF(Erfassungstabelle!$C:$C,$C74,Erfassungstabelle!$F:$F),AVERAGEIF(Erfassungstabelle!$C:$C,$C74,Erfassungstabelle!L:L)))</f>
        <v>#N/A</v>
      </c>
      <c r="J74" s="104" t="e">
        <f>IF(COUNTIF(Erfassungstabelle!$C:$C,$C74)=0,NA(),IF(Graphs!$B$8=1,SUMIF(Erfassungstabelle!$C:$C,$C74,Erfassungstabelle!G:G)/SUMIF(Erfassungstabelle!$C:$C,$C74,Erfassungstabelle!$F:$F),AVERAGEIF(Erfassungstabelle!$C:$C,$C74,Erfassungstabelle!M:M)))</f>
        <v>#N/A</v>
      </c>
    </row>
    <row r="75" spans="3:10" ht="12.75">
      <c r="C75" s="105">
        <f t="shared" si="3"/>
        <v>48</v>
      </c>
      <c r="D75" s="104" t="e">
        <f>IF(COUNTIF(Erfassungstabelle!$C:$C,$C75)=0,NA(),IF(Graphs!$B$8=1,SUMIF(Erfassungstabelle!$C:$C,$C75,Erfassungstabelle!E:E),AVERAGEIF(Erfassungstabelle!$C:$C,$C75,Erfassungstabelle!E:E)))</f>
        <v>#N/A</v>
      </c>
      <c r="E75" s="104" t="e">
        <f>IF(COUNTIF(Erfassungstabelle!$C:$C,$C75)=0,NA(),IF(Graphs!$B$8=1,SUMIF(Erfassungstabelle!$C:$C,$C75,Erfassungstabelle!F:F),AVERAGEIF(Erfassungstabelle!$C:$C,$C75,Erfassungstabelle!F:F)))</f>
        <v>#N/A</v>
      </c>
      <c r="F75" s="104" t="e">
        <f>IF(COUNTIF(Erfassungstabelle!$C:$C,$C75)=0,NA(),IF(Graphs!$B$8=1,SUMIF(Erfassungstabelle!$C:$C,$C75,Erfassungstabelle!G:G),AVERAGEIF(Erfassungstabelle!$C:$C,$C75,Erfassungstabelle!G:G)))</f>
        <v>#N/A</v>
      </c>
      <c r="G75" s="104" t="e">
        <f>IF(COUNTIF(Erfassungstabelle!$C:$C,$C75)=0,NA(),IF(Graphs!$B$8=1,SUMIF(Erfassungstabelle!$C:$C,$C75,Erfassungstabelle!H:H),AVERAGEIF(Erfassungstabelle!$C:$C,$C75,Erfassungstabelle!H:H)))</f>
        <v>#N/A</v>
      </c>
      <c r="H75" s="104" t="e">
        <f>IF(COUNTIF(Erfassungstabelle!$C:$C,$C75)=0,NA(),IF(Graphs!$B$8=1,SUMIF(Erfassungstabelle!$C:$C,$C75,Erfassungstabelle!I:I),AVERAGEIF(Erfassungstabelle!$C:$C,$C75,Erfassungstabelle!I:I)))</f>
        <v>#N/A</v>
      </c>
      <c r="I75" s="132" t="e">
        <f>IF(COUNTIF(Erfassungstabelle!$C:$C,$C75)=0,NA(),IF(Graphs!$B$8=1,SUMIF(Erfassungstabelle!$C:$C,$C75,Erfassungstabelle!H:H)/SUMIF(Erfassungstabelle!$C:$C,$C75,Erfassungstabelle!$F:$F),AVERAGEIF(Erfassungstabelle!$C:$C,$C75,Erfassungstabelle!L:L)))</f>
        <v>#N/A</v>
      </c>
      <c r="J75" s="104" t="e">
        <f>IF(COUNTIF(Erfassungstabelle!$C:$C,$C75)=0,NA(),IF(Graphs!$B$8=1,SUMIF(Erfassungstabelle!$C:$C,$C75,Erfassungstabelle!G:G)/SUMIF(Erfassungstabelle!$C:$C,$C75,Erfassungstabelle!$F:$F),AVERAGEIF(Erfassungstabelle!$C:$C,$C75,Erfassungstabelle!M:M)))</f>
        <v>#N/A</v>
      </c>
    </row>
    <row r="76" spans="3:10" ht="12.75">
      <c r="C76" s="105">
        <f t="shared" si="3"/>
        <v>49</v>
      </c>
      <c r="D76" s="104" t="e">
        <f>IF(COUNTIF(Erfassungstabelle!$C:$C,$C76)=0,NA(),IF(Graphs!$B$8=1,SUMIF(Erfassungstabelle!$C:$C,$C76,Erfassungstabelle!E:E),AVERAGEIF(Erfassungstabelle!$C:$C,$C76,Erfassungstabelle!E:E)))</f>
        <v>#N/A</v>
      </c>
      <c r="E76" s="104" t="e">
        <f>IF(COUNTIF(Erfassungstabelle!$C:$C,$C76)=0,NA(),IF(Graphs!$B$8=1,SUMIF(Erfassungstabelle!$C:$C,$C76,Erfassungstabelle!F:F),AVERAGEIF(Erfassungstabelle!$C:$C,$C76,Erfassungstabelle!F:F)))</f>
        <v>#N/A</v>
      </c>
      <c r="F76" s="104" t="e">
        <f>IF(COUNTIF(Erfassungstabelle!$C:$C,$C76)=0,NA(),IF(Graphs!$B$8=1,SUMIF(Erfassungstabelle!$C:$C,$C76,Erfassungstabelle!G:G),AVERAGEIF(Erfassungstabelle!$C:$C,$C76,Erfassungstabelle!G:G)))</f>
        <v>#N/A</v>
      </c>
      <c r="G76" s="104" t="e">
        <f>IF(COUNTIF(Erfassungstabelle!$C:$C,$C76)=0,NA(),IF(Graphs!$B$8=1,SUMIF(Erfassungstabelle!$C:$C,$C76,Erfassungstabelle!H:H),AVERAGEIF(Erfassungstabelle!$C:$C,$C76,Erfassungstabelle!H:H)))</f>
        <v>#N/A</v>
      </c>
      <c r="H76" s="104" t="e">
        <f>IF(COUNTIF(Erfassungstabelle!$C:$C,$C76)=0,NA(),IF(Graphs!$B$8=1,SUMIF(Erfassungstabelle!$C:$C,$C76,Erfassungstabelle!I:I),AVERAGEIF(Erfassungstabelle!$C:$C,$C76,Erfassungstabelle!I:I)))</f>
        <v>#N/A</v>
      </c>
      <c r="I76" s="132" t="e">
        <f>IF(COUNTIF(Erfassungstabelle!$C:$C,$C76)=0,NA(),IF(Graphs!$B$8=1,SUMIF(Erfassungstabelle!$C:$C,$C76,Erfassungstabelle!H:H)/SUMIF(Erfassungstabelle!$C:$C,$C76,Erfassungstabelle!$F:$F),AVERAGEIF(Erfassungstabelle!$C:$C,$C76,Erfassungstabelle!L:L)))</f>
        <v>#N/A</v>
      </c>
      <c r="J76" s="104" t="e">
        <f>IF(COUNTIF(Erfassungstabelle!$C:$C,$C76)=0,NA(),IF(Graphs!$B$8=1,SUMIF(Erfassungstabelle!$C:$C,$C76,Erfassungstabelle!G:G)/SUMIF(Erfassungstabelle!$C:$C,$C76,Erfassungstabelle!$F:$F),AVERAGEIF(Erfassungstabelle!$C:$C,$C76,Erfassungstabelle!M:M)))</f>
        <v>#N/A</v>
      </c>
    </row>
    <row r="77" spans="3:10" ht="12.75">
      <c r="C77" s="105">
        <f t="shared" si="3"/>
        <v>50</v>
      </c>
      <c r="D77" s="104" t="e">
        <f>IF(COUNTIF(Erfassungstabelle!$C:$C,$C77)=0,NA(),IF(Graphs!$B$8=1,SUMIF(Erfassungstabelle!$C:$C,$C77,Erfassungstabelle!E:E),AVERAGEIF(Erfassungstabelle!$C:$C,$C77,Erfassungstabelle!E:E)))</f>
        <v>#N/A</v>
      </c>
      <c r="E77" s="104" t="e">
        <f>IF(COUNTIF(Erfassungstabelle!$C:$C,$C77)=0,NA(),IF(Graphs!$B$8=1,SUMIF(Erfassungstabelle!$C:$C,$C77,Erfassungstabelle!F:F),AVERAGEIF(Erfassungstabelle!$C:$C,$C77,Erfassungstabelle!F:F)))</f>
        <v>#N/A</v>
      </c>
      <c r="F77" s="104" t="e">
        <f>IF(COUNTIF(Erfassungstabelle!$C:$C,$C77)=0,NA(),IF(Graphs!$B$8=1,SUMIF(Erfassungstabelle!$C:$C,$C77,Erfassungstabelle!G:G),AVERAGEIF(Erfassungstabelle!$C:$C,$C77,Erfassungstabelle!G:G)))</f>
        <v>#N/A</v>
      </c>
      <c r="G77" s="104" t="e">
        <f>IF(COUNTIF(Erfassungstabelle!$C:$C,$C77)=0,NA(),IF(Graphs!$B$8=1,SUMIF(Erfassungstabelle!$C:$C,$C77,Erfassungstabelle!H:H),AVERAGEIF(Erfassungstabelle!$C:$C,$C77,Erfassungstabelle!H:H)))</f>
        <v>#N/A</v>
      </c>
      <c r="H77" s="104" t="e">
        <f>IF(COUNTIF(Erfassungstabelle!$C:$C,$C77)=0,NA(),IF(Graphs!$B$8=1,SUMIF(Erfassungstabelle!$C:$C,$C77,Erfassungstabelle!I:I),AVERAGEIF(Erfassungstabelle!$C:$C,$C77,Erfassungstabelle!I:I)))</f>
        <v>#N/A</v>
      </c>
      <c r="I77" s="132" t="e">
        <f>IF(COUNTIF(Erfassungstabelle!$C:$C,$C77)=0,NA(),IF(Graphs!$B$8=1,SUMIF(Erfassungstabelle!$C:$C,$C77,Erfassungstabelle!H:H)/SUMIF(Erfassungstabelle!$C:$C,$C77,Erfassungstabelle!$F:$F),AVERAGEIF(Erfassungstabelle!$C:$C,$C77,Erfassungstabelle!L:L)))</f>
        <v>#N/A</v>
      </c>
      <c r="J77" s="104" t="e">
        <f>IF(COUNTIF(Erfassungstabelle!$C:$C,$C77)=0,NA(),IF(Graphs!$B$8=1,SUMIF(Erfassungstabelle!$C:$C,$C77,Erfassungstabelle!G:G)/SUMIF(Erfassungstabelle!$C:$C,$C77,Erfassungstabelle!$F:$F),AVERAGEIF(Erfassungstabelle!$C:$C,$C77,Erfassungstabelle!M:M)))</f>
        <v>#N/A</v>
      </c>
    </row>
    <row r="78" spans="3:10" ht="12.75">
      <c r="C78" s="105">
        <f t="shared" si="3"/>
        <v>51</v>
      </c>
      <c r="D78" s="104" t="e">
        <f>IF(COUNTIF(Erfassungstabelle!$C:$C,$C78)=0,NA(),IF(Graphs!$B$8=1,SUMIF(Erfassungstabelle!$C:$C,$C78,Erfassungstabelle!E:E),AVERAGEIF(Erfassungstabelle!$C:$C,$C78,Erfassungstabelle!E:E)))</f>
        <v>#N/A</v>
      </c>
      <c r="E78" s="104" t="e">
        <f>IF(COUNTIF(Erfassungstabelle!$C:$C,$C78)=0,NA(),IF(Graphs!$B$8=1,SUMIF(Erfassungstabelle!$C:$C,$C78,Erfassungstabelle!F:F),AVERAGEIF(Erfassungstabelle!$C:$C,$C78,Erfassungstabelle!F:F)))</f>
        <v>#N/A</v>
      </c>
      <c r="F78" s="104" t="e">
        <f>IF(COUNTIF(Erfassungstabelle!$C:$C,$C78)=0,NA(),IF(Graphs!$B$8=1,SUMIF(Erfassungstabelle!$C:$C,$C78,Erfassungstabelle!G:G),AVERAGEIF(Erfassungstabelle!$C:$C,$C78,Erfassungstabelle!G:G)))</f>
        <v>#N/A</v>
      </c>
      <c r="G78" s="104" t="e">
        <f>IF(COUNTIF(Erfassungstabelle!$C:$C,$C78)=0,NA(),IF(Graphs!$B$8=1,SUMIF(Erfassungstabelle!$C:$C,$C78,Erfassungstabelle!H:H),AVERAGEIF(Erfassungstabelle!$C:$C,$C78,Erfassungstabelle!H:H)))</f>
        <v>#N/A</v>
      </c>
      <c r="H78" s="104" t="e">
        <f>IF(COUNTIF(Erfassungstabelle!$C:$C,$C78)=0,NA(),IF(Graphs!$B$8=1,SUMIF(Erfassungstabelle!$C:$C,$C78,Erfassungstabelle!I:I),AVERAGEIF(Erfassungstabelle!$C:$C,$C78,Erfassungstabelle!I:I)))</f>
        <v>#N/A</v>
      </c>
      <c r="I78" s="132" t="e">
        <f>IF(COUNTIF(Erfassungstabelle!$C:$C,$C78)=0,NA(),IF(Graphs!$B$8=1,SUMIF(Erfassungstabelle!$C:$C,$C78,Erfassungstabelle!H:H)/SUMIF(Erfassungstabelle!$C:$C,$C78,Erfassungstabelle!$F:$F),AVERAGEIF(Erfassungstabelle!$C:$C,$C78,Erfassungstabelle!L:L)))</f>
        <v>#N/A</v>
      </c>
      <c r="J78" s="104" t="e">
        <f>IF(COUNTIF(Erfassungstabelle!$C:$C,$C78)=0,NA(),IF(Graphs!$B$8=1,SUMIF(Erfassungstabelle!$C:$C,$C78,Erfassungstabelle!G:G)/SUMIF(Erfassungstabelle!$C:$C,$C78,Erfassungstabelle!$F:$F),AVERAGEIF(Erfassungstabelle!$C:$C,$C78,Erfassungstabelle!M:M)))</f>
        <v>#N/A</v>
      </c>
    </row>
    <row r="79" spans="3:10" ht="12.75">
      <c r="C79" s="105">
        <f t="shared" si="3"/>
        <v>52</v>
      </c>
      <c r="D79" s="104" t="e">
        <f>IF(COUNTIF(Erfassungstabelle!$C:$C,$C79)=0,NA(),IF(Graphs!$B$8=1,SUMIF(Erfassungstabelle!$C:$C,$C79,Erfassungstabelle!E:E),AVERAGEIF(Erfassungstabelle!$C:$C,$C79,Erfassungstabelle!E:E)))</f>
        <v>#N/A</v>
      </c>
      <c r="E79" s="104" t="e">
        <f>IF(COUNTIF(Erfassungstabelle!$C:$C,$C79)=0,NA(),IF(Graphs!$B$8=1,SUMIF(Erfassungstabelle!$C:$C,$C79,Erfassungstabelle!F:F),AVERAGEIF(Erfassungstabelle!$C:$C,$C79,Erfassungstabelle!F:F)))</f>
        <v>#N/A</v>
      </c>
      <c r="F79" s="104" t="e">
        <f>IF(COUNTIF(Erfassungstabelle!$C:$C,$C79)=0,NA(),IF(Graphs!$B$8=1,SUMIF(Erfassungstabelle!$C:$C,$C79,Erfassungstabelle!G:G),AVERAGEIF(Erfassungstabelle!$C:$C,$C79,Erfassungstabelle!G:G)))</f>
        <v>#N/A</v>
      </c>
      <c r="G79" s="104" t="e">
        <f>IF(COUNTIF(Erfassungstabelle!$C:$C,$C79)=0,NA(),IF(Graphs!$B$8=1,SUMIF(Erfassungstabelle!$C:$C,$C79,Erfassungstabelle!H:H),AVERAGEIF(Erfassungstabelle!$C:$C,$C79,Erfassungstabelle!H:H)))</f>
        <v>#N/A</v>
      </c>
      <c r="H79" s="104" t="e">
        <f>IF(COUNTIF(Erfassungstabelle!$C:$C,$C79)=0,NA(),IF(Graphs!$B$8=1,SUMIF(Erfassungstabelle!$C:$C,$C79,Erfassungstabelle!I:I),AVERAGEIF(Erfassungstabelle!$C:$C,$C79,Erfassungstabelle!I:I)))</f>
        <v>#N/A</v>
      </c>
      <c r="I79" s="132" t="e">
        <f>IF(COUNTIF(Erfassungstabelle!$C:$C,$C79)=0,NA(),IF(Graphs!$B$8=1,SUMIF(Erfassungstabelle!$C:$C,$C79,Erfassungstabelle!H:H)/SUMIF(Erfassungstabelle!$C:$C,$C79,Erfassungstabelle!$F:$F),AVERAGEIF(Erfassungstabelle!$C:$C,$C79,Erfassungstabelle!L:L)))</f>
        <v>#N/A</v>
      </c>
      <c r="J79" s="104" t="e">
        <f>IF(COUNTIF(Erfassungstabelle!$C:$C,$C79)=0,NA(),IF(Graphs!$B$8=1,SUMIF(Erfassungstabelle!$C:$C,$C79,Erfassungstabelle!G:G)/SUMIF(Erfassungstabelle!$C:$C,$C79,Erfassungstabelle!$F:$F),AVERAGEIF(Erfassungstabelle!$C:$C,$C79,Erfassungstabelle!M:M)))</f>
        <v>#N/A</v>
      </c>
    </row>
    <row r="80" spans="3:10" ht="12.75">
      <c r="C80" s="105"/>
      <c r="D80" s="104"/>
      <c r="E80" s="104"/>
      <c r="F80" s="104"/>
      <c r="G80" s="104"/>
      <c r="H80" s="104"/>
      <c r="I80" s="104"/>
      <c r="J80" s="104"/>
    </row>
    <row r="81" ht="12.75">
      <c r="B81" s="10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4"/>
  <sheetViews>
    <sheetView zoomScale="115" zoomScaleNormal="115" zoomScalePageLayoutView="115" workbookViewId="0" topLeftCell="A1">
      <selection activeCell="D17" sqref="D17"/>
    </sheetView>
  </sheetViews>
  <sheetFormatPr defaultColWidth="8.8515625" defaultRowHeight="12.75"/>
  <cols>
    <col min="1" max="1" width="8.8515625" style="101" customWidth="1"/>
    <col min="2" max="2" width="23.00390625" style="101" customWidth="1"/>
    <col min="3" max="10" width="11.7109375" style="101" customWidth="1"/>
    <col min="11" max="12" width="12.7109375" style="101" customWidth="1"/>
    <col min="13" max="13" width="8.8515625" style="101" hidden="1" customWidth="1"/>
    <col min="14" max="16384" width="8.8515625" style="101" customWidth="1"/>
  </cols>
  <sheetData>
    <row r="1" ht="12" thickBot="1"/>
    <row r="2" spans="2:10" ht="15" customHeight="1">
      <c r="B2" s="113"/>
      <c r="C2" s="120" t="s">
        <v>10</v>
      </c>
      <c r="D2" s="121" t="s">
        <v>9</v>
      </c>
      <c r="E2" s="121" t="s">
        <v>8</v>
      </c>
      <c r="F2" s="121" t="s">
        <v>11</v>
      </c>
      <c r="G2" s="121" t="s">
        <v>1</v>
      </c>
      <c r="H2" s="121" t="s">
        <v>12</v>
      </c>
      <c r="I2" s="121" t="s">
        <v>5</v>
      </c>
      <c r="J2" s="122" t="s">
        <v>4</v>
      </c>
    </row>
    <row r="3" spans="2:13" ht="15" customHeight="1">
      <c r="B3" s="123"/>
      <c r="C3" s="114"/>
      <c r="D3" s="114"/>
      <c r="E3" s="114"/>
      <c r="F3" s="114"/>
      <c r="G3" s="114"/>
      <c r="H3" s="114"/>
      <c r="I3" s="114"/>
      <c r="J3" s="115"/>
      <c r="M3" s="101">
        <v>1</v>
      </c>
    </row>
    <row r="4" spans="2:13" ht="12" customHeight="1">
      <c r="B4" s="124" t="s">
        <v>55</v>
      </c>
      <c r="C4" s="114"/>
      <c r="D4" s="114"/>
      <c r="E4" s="114"/>
      <c r="F4" s="114"/>
      <c r="G4" s="114"/>
      <c r="H4" s="114"/>
      <c r="I4" s="114"/>
      <c r="J4" s="115"/>
      <c r="M4" s="101">
        <f>M3+1</f>
        <v>2</v>
      </c>
    </row>
    <row r="5" spans="2:13" ht="12" customHeight="1">
      <c r="B5" s="130">
        <v>42160</v>
      </c>
      <c r="C5" s="116">
        <f>INDEX(Erfassungstabelle!F:F,MATCH($B5,Erfassungstabelle!$D:$D,0))</f>
        <v>55.979015496949415</v>
      </c>
      <c r="D5" s="116">
        <f>INDEX(Erfassungstabelle!G:G,MATCH($B5,Erfassungstabelle!$D:$D,0))</f>
        <v>48705.67014377919</v>
      </c>
      <c r="E5" s="116">
        <f>INDEX(Erfassungstabelle!H:H,MATCH($B5,Erfassungstabelle!$D:$D,0))</f>
        <v>13.887963898249055</v>
      </c>
      <c r="F5" s="116">
        <f>INDEX(Erfassungstabelle!I:I,MATCH($B5,Erfassungstabelle!$D:$D,0))</f>
        <v>9</v>
      </c>
      <c r="G5" s="116">
        <f>INDEX(Erfassungstabelle!J:J,MATCH($B5,Erfassungstabelle!$D:$D,0))</f>
        <v>3507.041816973605</v>
      </c>
      <c r="H5" s="116">
        <f>INDEX(Erfassungstabelle!K:K,MATCH($B5,Erfassungstabelle!$D:$D,0))</f>
        <v>5411.741127086577</v>
      </c>
      <c r="I5" s="116">
        <f>INDEX(Erfassungstabelle!L:L,MATCH($B5,Erfassungstabelle!$D:$D,0))</f>
        <v>0.2480923212914647</v>
      </c>
      <c r="J5" s="117">
        <f>INDEX(Erfassungstabelle!M:M,MATCH($B5,Erfassungstabelle!$D:$D,0))</f>
        <v>870.0701452392176</v>
      </c>
      <c r="M5" s="101">
        <f aca="true" t="shared" si="0" ref="M5:M54">M4+1</f>
        <v>3</v>
      </c>
    </row>
    <row r="6" spans="2:13" ht="12" customHeight="1">
      <c r="B6" s="125">
        <f>INDEX(Erfassungstabelle!D:D,MATCH($B5,Erfassungstabelle!$D:$D,0)-1)</f>
        <v>42158</v>
      </c>
      <c r="C6" s="116">
        <f>INDEX(Erfassungstabelle!F:F,MATCH($B6,Erfassungstabelle!$D:$D,0))</f>
        <v>26.185199273550072</v>
      </c>
      <c r="D6" s="116">
        <f>INDEX(Erfassungstabelle!G:G,MATCH($B6,Erfassungstabelle!$D:$D,0))</f>
        <v>15375.18619988488</v>
      </c>
      <c r="E6" s="116">
        <f>INDEX(Erfassungstabelle!H:H,MATCH($B6,Erfassungstabelle!$D:$D,0))</f>
        <v>11.47480698758402</v>
      </c>
      <c r="F6" s="116">
        <f>INDEX(Erfassungstabelle!I:I,MATCH($B6,Erfassungstabelle!$D:$D,0))</f>
        <v>7</v>
      </c>
      <c r="G6" s="116">
        <f>INDEX(Erfassungstabelle!J:J,MATCH($B6,Erfassungstabelle!$D:$D,0))</f>
        <v>1339.9080452090523</v>
      </c>
      <c r="H6" s="116">
        <f>INDEX(Erfassungstabelle!K:K,MATCH($B6,Erfassungstabelle!$D:$D,0))</f>
        <v>2196.4551714121258</v>
      </c>
      <c r="I6" s="116">
        <f>INDEX(Erfassungstabelle!L:L,MATCH($B6,Erfassungstabelle!$D:$D,0))</f>
        <v>0.4382172870906824</v>
      </c>
      <c r="J6" s="117">
        <f>INDEX(Erfassungstabelle!M:M,MATCH($B6,Erfassungstabelle!$D:$D,0))</f>
        <v>587.1708685224904</v>
      </c>
      <c r="M6" s="101">
        <f t="shared" si="0"/>
        <v>4</v>
      </c>
    </row>
    <row r="7" spans="2:13" ht="12" customHeight="1">
      <c r="B7" s="126">
        <f>WEEKDAY(B5)</f>
        <v>6</v>
      </c>
      <c r="C7" s="116">
        <f>AVERAGEIF(Erfassungstabelle!$A:$A,$B7,Erfassungstabelle!F:F)</f>
        <v>59.43510552349075</v>
      </c>
      <c r="D7" s="116">
        <f>AVERAGEIF(Erfassungstabelle!$A:$A,$B7,Erfassungstabelle!G:G)</f>
        <v>45371.85784663306</v>
      </c>
      <c r="E7" s="116">
        <f>AVERAGEIF(Erfassungstabelle!$A:$A,$B7,Erfassungstabelle!H:H)</f>
        <v>16.94111678041182</v>
      </c>
      <c r="F7" s="116">
        <f>AVERAGEIF(Erfassungstabelle!$A:$A,$B7,Erfassungstabelle!I:I)</f>
        <v>8.928571428571429</v>
      </c>
      <c r="G7" s="116">
        <f>AVERAGEIF(Erfassungstabelle!$A:$A,$B7,Erfassungstabelle!J:J)</f>
        <v>2743.440515525302</v>
      </c>
      <c r="H7" s="116">
        <f>AVERAGEIF(Erfassungstabelle!$A:$A,$B7,Erfassungstabelle!K:K)</f>
        <v>4954.03701516416</v>
      </c>
      <c r="I7" s="116">
        <f>AVERAGEIF(Erfassungstabelle!$A:$A,$B7,Erfassungstabelle!L:L)</f>
        <v>0.2958487884868667</v>
      </c>
      <c r="J7" s="117">
        <f>AVERAGEIF(Erfassungstabelle!$A:$A,$B7,Erfassungstabelle!M:M)</f>
        <v>754.9449474399836</v>
      </c>
      <c r="M7" s="101">
        <f t="shared" si="0"/>
        <v>5</v>
      </c>
    </row>
    <row r="8" spans="2:13" ht="12" customHeight="1">
      <c r="B8" s="127"/>
      <c r="C8" s="114"/>
      <c r="D8" s="114"/>
      <c r="E8" s="114"/>
      <c r="F8" s="114"/>
      <c r="G8" s="114"/>
      <c r="H8" s="114"/>
      <c r="I8" s="114"/>
      <c r="J8" s="115"/>
      <c r="M8" s="101">
        <f t="shared" si="0"/>
        <v>6</v>
      </c>
    </row>
    <row r="9" spans="2:13" ht="12" customHeight="1">
      <c r="B9" s="124" t="s">
        <v>50</v>
      </c>
      <c r="C9" s="114"/>
      <c r="D9" s="114"/>
      <c r="E9" s="114"/>
      <c r="F9" s="114"/>
      <c r="G9" s="114"/>
      <c r="H9" s="114"/>
      <c r="I9" s="114"/>
      <c r="J9" s="115"/>
      <c r="M9" s="101">
        <f t="shared" si="0"/>
        <v>7</v>
      </c>
    </row>
    <row r="10" spans="2:13" ht="12" customHeight="1">
      <c r="B10" s="131">
        <v>24</v>
      </c>
      <c r="C10" s="116">
        <f>AVERAGEIF(Erfassungstabelle!$C:$C,$B10,Erfassungstabelle!F:F)</f>
        <v>43.68183300915893</v>
      </c>
      <c r="D10" s="116">
        <f>AVERAGEIF(Erfassungstabelle!$C:$C,$B10,Erfassungstabelle!G:G)</f>
        <v>32601.046859850303</v>
      </c>
      <c r="E10" s="116">
        <f>AVERAGEIF(Erfassungstabelle!$C:$C,$B10,Erfassungstabelle!H:H)</f>
        <v>11.670101106626078</v>
      </c>
      <c r="F10" s="116">
        <f>AVERAGEIF(Erfassungstabelle!$C:$C,$B10,Erfassungstabelle!I:I)</f>
        <v>7.833333333333333</v>
      </c>
      <c r="G10" s="116">
        <f>AVERAGEIF(Erfassungstabelle!$C:$C,$B10,Erfassungstabelle!J:J)</f>
        <v>2553.9111753648335</v>
      </c>
      <c r="H10" s="116">
        <f>AVERAGEIF(Erfassungstabelle!$C:$C,$B10,Erfassungstabelle!K:K)</f>
        <v>4067.6892612731244</v>
      </c>
      <c r="I10" s="116">
        <f>AVERAGEIF(Erfassungstabelle!$C:$C,$B10,Erfassungstabelle!L:L)</f>
        <v>0.2772024672464357</v>
      </c>
      <c r="J10" s="117">
        <f>AVERAGEIF(Erfassungstabelle!$C:$C,$B10,Erfassungstabelle!M:M)</f>
        <v>795.0833088870835</v>
      </c>
      <c r="M10" s="101">
        <f t="shared" si="0"/>
        <v>8</v>
      </c>
    </row>
    <row r="11" spans="2:13" ht="12" customHeight="1">
      <c r="B11" s="128">
        <f>B10-1</f>
        <v>23</v>
      </c>
      <c r="C11" s="116">
        <f>AVERAGEIF(Erfassungstabelle!$C:$C,$B11,Erfassungstabelle!F:F)</f>
        <v>40.983127994136524</v>
      </c>
      <c r="D11" s="116">
        <f>AVERAGEIF(Erfassungstabelle!$C:$C,$B11,Erfassungstabelle!G:G)</f>
        <v>20097.4381004267</v>
      </c>
      <c r="E11" s="116">
        <f>AVERAGEIF(Erfassungstabelle!$C:$C,$B11,Erfassungstabelle!H:H)</f>
        <v>9.861201813617267</v>
      </c>
      <c r="F11" s="116">
        <f>AVERAGEIF(Erfassungstabelle!$C:$C,$B11,Erfassungstabelle!I:I)</f>
        <v>7.8</v>
      </c>
      <c r="G11" s="116">
        <f>AVERAGEIF(Erfassungstabelle!$C:$C,$B11,Erfassungstabelle!J:J)</f>
        <v>2490.5201924643193</v>
      </c>
      <c r="H11" s="116">
        <f>AVERAGEIF(Erfassungstabelle!$C:$C,$B11,Erfassungstabelle!K:K)</f>
        <v>2491.1494990070205</v>
      </c>
      <c r="I11" s="116">
        <f>AVERAGEIF(Erfassungstabelle!$C:$C,$B11,Erfassungstabelle!L:L)</f>
        <v>0.26287289529120733</v>
      </c>
      <c r="J11" s="117">
        <f>AVERAGEIF(Erfassungstabelle!$C:$C,$B11,Erfassungstabelle!M:M)</f>
        <v>510.3011466545113</v>
      </c>
      <c r="M11" s="101">
        <f t="shared" si="0"/>
        <v>9</v>
      </c>
    </row>
    <row r="12" spans="2:13" ht="12" customHeight="1">
      <c r="B12" s="128" t="s">
        <v>56</v>
      </c>
      <c r="C12" s="116">
        <f>AVERAGE(Erfassungstabelle!F:F)</f>
        <v>40.35225620589171</v>
      </c>
      <c r="D12" s="116">
        <f>AVERAGE(Erfassungstabelle!G:G)</f>
        <v>29863.374410101547</v>
      </c>
      <c r="E12" s="116">
        <f>AVERAGE(Erfassungstabelle!H:H)</f>
        <v>11.266350038071277</v>
      </c>
      <c r="F12" s="116">
        <f>AVERAGE(Erfassungstabelle!I:I)</f>
        <v>6.907407407407407</v>
      </c>
      <c r="G12" s="116">
        <f>AVERAGE(Erfassungstabelle!J:J)</f>
        <v>2889.3347602742747</v>
      </c>
      <c r="H12" s="116">
        <f>AVERAGE(Erfassungstabelle!K:K)</f>
        <v>4402.631508121168</v>
      </c>
      <c r="I12" s="116">
        <f>AVERAGE(Erfassungstabelle!L:L)</f>
        <v>0.2989596437009028</v>
      </c>
      <c r="J12" s="117">
        <f>AVERAGE(Erfassungstabelle!M:M)</f>
        <v>794.2486756914358</v>
      </c>
      <c r="M12" s="101">
        <f t="shared" si="0"/>
        <v>10</v>
      </c>
    </row>
    <row r="13" spans="2:13" ht="12" customHeight="1">
      <c r="B13" s="127"/>
      <c r="C13" s="114"/>
      <c r="D13" s="114"/>
      <c r="E13" s="114"/>
      <c r="F13" s="114"/>
      <c r="G13" s="114"/>
      <c r="H13" s="114"/>
      <c r="I13" s="114"/>
      <c r="J13" s="115"/>
      <c r="M13" s="101">
        <f t="shared" si="0"/>
        <v>11</v>
      </c>
    </row>
    <row r="14" spans="2:13" ht="12" customHeight="1">
      <c r="B14" s="124" t="s">
        <v>40</v>
      </c>
      <c r="C14" s="114"/>
      <c r="D14" s="114"/>
      <c r="E14" s="114"/>
      <c r="F14" s="114"/>
      <c r="G14" s="114"/>
      <c r="H14" s="114"/>
      <c r="I14" s="114"/>
      <c r="J14" s="115"/>
      <c r="M14" s="101">
        <f t="shared" si="0"/>
        <v>12</v>
      </c>
    </row>
    <row r="15" spans="2:13" ht="12" customHeight="1">
      <c r="B15" s="131">
        <v>7</v>
      </c>
      <c r="C15" s="116">
        <f>AVERAGEIF(Erfassungstabelle!$B:$B,$B15,Erfassungstabelle!F:F)</f>
        <v>38.649761785889076</v>
      </c>
      <c r="D15" s="116">
        <f>AVERAGEIF(Erfassungstabelle!$B:$B,$B15,Erfassungstabelle!G:G)</f>
        <v>28927.696366972243</v>
      </c>
      <c r="E15" s="116">
        <f>AVERAGEIF(Erfassungstabelle!$B:$B,$B15,Erfassungstabelle!H:H)</f>
        <v>11.401521742359906</v>
      </c>
      <c r="F15" s="116">
        <f>AVERAGEIF(Erfassungstabelle!$B:$B,$B15,Erfassungstabelle!I:I)</f>
        <v>6.574074074074074</v>
      </c>
      <c r="G15" s="116">
        <f>AVERAGEIF(Erfassungstabelle!$B:$B,$B15,Erfassungstabelle!J:J)</f>
        <v>3050.9790913475435</v>
      </c>
      <c r="H15" s="116">
        <f>AVERAGEIF(Erfassungstabelle!$B:$B,$B15,Erfassungstabelle!K:K)</f>
        <v>4491.541318634249</v>
      </c>
      <c r="I15" s="116">
        <f>AVERAGEIF(Erfassungstabelle!$B:$B,$B15,Erfassungstabelle!L:L)</f>
        <v>0.3177248082961431</v>
      </c>
      <c r="J15" s="117">
        <f>AVERAGEIF(Erfassungstabelle!$B:$B,$B15,Erfassungstabelle!M:M)</f>
        <v>817.9744481385961</v>
      </c>
      <c r="M15" s="101">
        <f t="shared" si="0"/>
        <v>13</v>
      </c>
    </row>
    <row r="16" spans="2:13" ht="12" customHeight="1">
      <c r="B16" s="128">
        <f>B15-1</f>
        <v>6</v>
      </c>
      <c r="C16" s="116">
        <f>AVERAGEIF(Erfassungstabelle!$B:$B,$B16,Erfassungstabelle!F:F)</f>
        <v>44.85192458800992</v>
      </c>
      <c r="D16" s="116">
        <f>AVERAGEIF(Erfassungstabelle!$B:$B,$B16,Erfassungstabelle!G:G)</f>
        <v>27761.5604224172</v>
      </c>
      <c r="E16" s="116">
        <f>AVERAGEIF(Erfassungstabelle!$B:$B,$B16,Erfassungstabelle!H:H)</f>
        <v>12.185871608280436</v>
      </c>
      <c r="F16" s="116">
        <f>AVERAGEIF(Erfassungstabelle!$B:$B,$B16,Erfassungstabelle!I:I)</f>
        <v>7.16</v>
      </c>
      <c r="G16" s="116">
        <f>AVERAGEIF(Erfassungstabelle!$B:$B,$B16,Erfassungstabelle!J:J)</f>
        <v>2398.596645065756</v>
      </c>
      <c r="H16" s="116">
        <f>AVERAGEIF(Erfassungstabelle!$B:$B,$B16,Erfassungstabelle!K:K)</f>
        <v>3761.182132444041</v>
      </c>
      <c r="I16" s="116">
        <f>AVERAGEIF(Erfassungstabelle!$B:$B,$B16,Erfassungstabelle!L:L)</f>
        <v>0.2868027088831046</v>
      </c>
      <c r="J16" s="117">
        <f>AVERAGEIF(Erfassungstabelle!$B:$B,$B16,Erfassungstabelle!M:M)</f>
        <v>638.7369116390403</v>
      </c>
      <c r="M16" s="101">
        <f t="shared" si="0"/>
        <v>14</v>
      </c>
    </row>
    <row r="17" spans="2:13" ht="12" customHeight="1">
      <c r="B17" s="128" t="s">
        <v>57</v>
      </c>
      <c r="C17" s="116">
        <f>AVERAGE(Erfassungstabelle!F:F)</f>
        <v>40.35225620589171</v>
      </c>
      <c r="D17" s="116">
        <f>AVERAGE(Erfassungstabelle!G:G)</f>
        <v>29863.374410101547</v>
      </c>
      <c r="E17" s="116">
        <f>AVERAGE(Erfassungstabelle!H:H)</f>
        <v>11.266350038071277</v>
      </c>
      <c r="F17" s="116">
        <f>AVERAGE(Erfassungstabelle!I:I)</f>
        <v>6.907407407407407</v>
      </c>
      <c r="G17" s="116">
        <f>AVERAGE(Erfassungstabelle!J:J)</f>
        <v>2889.3347602742747</v>
      </c>
      <c r="H17" s="116">
        <f>AVERAGE(Erfassungstabelle!K:K)</f>
        <v>4402.631508121168</v>
      </c>
      <c r="I17" s="116">
        <f>AVERAGE(Erfassungstabelle!L:L)</f>
        <v>0.2989596437009028</v>
      </c>
      <c r="J17" s="117">
        <f>AVERAGE(Erfassungstabelle!M:M)</f>
        <v>794.2486756914358</v>
      </c>
      <c r="M17" s="101">
        <f t="shared" si="0"/>
        <v>15</v>
      </c>
    </row>
    <row r="18" spans="2:13" ht="12" customHeight="1" thickBot="1">
      <c r="B18" s="129"/>
      <c r="C18" s="118"/>
      <c r="D18" s="118"/>
      <c r="E18" s="118"/>
      <c r="F18" s="118"/>
      <c r="G18" s="118"/>
      <c r="H18" s="118"/>
      <c r="I18" s="118"/>
      <c r="J18" s="119"/>
      <c r="M18" s="101">
        <f t="shared" si="0"/>
        <v>16</v>
      </c>
    </row>
    <row r="19" ht="12" customHeight="1">
      <c r="M19" s="101">
        <f t="shared" si="0"/>
        <v>17</v>
      </c>
    </row>
    <row r="20" ht="12" customHeight="1">
      <c r="M20" s="101">
        <f t="shared" si="0"/>
        <v>18</v>
      </c>
    </row>
    <row r="21" ht="12" customHeight="1">
      <c r="M21" s="101">
        <f t="shared" si="0"/>
        <v>19</v>
      </c>
    </row>
    <row r="22" ht="12" customHeight="1">
      <c r="M22" s="101">
        <f t="shared" si="0"/>
        <v>20</v>
      </c>
    </row>
    <row r="23" ht="12" customHeight="1">
      <c r="M23" s="101">
        <f t="shared" si="0"/>
        <v>21</v>
      </c>
    </row>
    <row r="24" ht="12" customHeight="1">
      <c r="M24" s="101">
        <f t="shared" si="0"/>
        <v>22</v>
      </c>
    </row>
    <row r="25" ht="12" customHeight="1">
      <c r="M25" s="101">
        <f t="shared" si="0"/>
        <v>23</v>
      </c>
    </row>
    <row r="26" ht="12" customHeight="1">
      <c r="M26" s="101">
        <f t="shared" si="0"/>
        <v>24</v>
      </c>
    </row>
    <row r="27" ht="12" customHeight="1">
      <c r="M27" s="101">
        <f t="shared" si="0"/>
        <v>25</v>
      </c>
    </row>
    <row r="28" ht="12" customHeight="1">
      <c r="M28" s="101">
        <f t="shared" si="0"/>
        <v>26</v>
      </c>
    </row>
    <row r="29" ht="12" customHeight="1">
      <c r="M29" s="101">
        <f t="shared" si="0"/>
        <v>27</v>
      </c>
    </row>
    <row r="30" ht="12" customHeight="1">
      <c r="M30" s="101">
        <f t="shared" si="0"/>
        <v>28</v>
      </c>
    </row>
    <row r="31" ht="12" customHeight="1">
      <c r="M31" s="101">
        <f t="shared" si="0"/>
        <v>29</v>
      </c>
    </row>
    <row r="32" ht="12" customHeight="1">
      <c r="M32" s="101">
        <f t="shared" si="0"/>
        <v>30</v>
      </c>
    </row>
    <row r="33" ht="12" customHeight="1">
      <c r="M33" s="101">
        <f t="shared" si="0"/>
        <v>31</v>
      </c>
    </row>
    <row r="34" ht="12" customHeight="1">
      <c r="M34" s="101">
        <f t="shared" si="0"/>
        <v>32</v>
      </c>
    </row>
    <row r="35" ht="12" customHeight="1">
      <c r="M35" s="101">
        <f t="shared" si="0"/>
        <v>33</v>
      </c>
    </row>
    <row r="36" ht="12" customHeight="1">
      <c r="M36" s="101">
        <f t="shared" si="0"/>
        <v>34</v>
      </c>
    </row>
    <row r="37" ht="12" customHeight="1">
      <c r="M37" s="101">
        <f t="shared" si="0"/>
        <v>35</v>
      </c>
    </row>
    <row r="38" ht="12" customHeight="1">
      <c r="M38" s="101">
        <f t="shared" si="0"/>
        <v>36</v>
      </c>
    </row>
    <row r="39" ht="12.75">
      <c r="M39" s="101">
        <f t="shared" si="0"/>
        <v>37</v>
      </c>
    </row>
    <row r="40" ht="12.75">
      <c r="M40" s="101">
        <f t="shared" si="0"/>
        <v>38</v>
      </c>
    </row>
    <row r="41" ht="12.75">
      <c r="M41" s="101">
        <f t="shared" si="0"/>
        <v>39</v>
      </c>
    </row>
    <row r="42" ht="12.75">
      <c r="M42" s="101">
        <f t="shared" si="0"/>
        <v>40</v>
      </c>
    </row>
    <row r="43" ht="12.75">
      <c r="M43" s="101">
        <f t="shared" si="0"/>
        <v>41</v>
      </c>
    </row>
    <row r="44" ht="12.75">
      <c r="M44" s="101">
        <f t="shared" si="0"/>
        <v>42</v>
      </c>
    </row>
    <row r="45" ht="12.75">
      <c r="M45" s="101">
        <f t="shared" si="0"/>
        <v>43</v>
      </c>
    </row>
    <row r="46" ht="12.75">
      <c r="M46" s="101">
        <f t="shared" si="0"/>
        <v>44</v>
      </c>
    </row>
    <row r="47" ht="12.75">
      <c r="M47" s="101">
        <f t="shared" si="0"/>
        <v>45</v>
      </c>
    </row>
    <row r="48" ht="12.75">
      <c r="M48" s="101">
        <f t="shared" si="0"/>
        <v>46</v>
      </c>
    </row>
    <row r="49" ht="12.75">
      <c r="M49" s="101">
        <f t="shared" si="0"/>
        <v>47</v>
      </c>
    </row>
    <row r="50" ht="12.75">
      <c r="M50" s="101">
        <f t="shared" si="0"/>
        <v>48</v>
      </c>
    </row>
    <row r="51" ht="12.75">
      <c r="M51" s="101">
        <f t="shared" si="0"/>
        <v>49</v>
      </c>
    </row>
    <row r="52" ht="12.75">
      <c r="M52" s="101">
        <f t="shared" si="0"/>
        <v>50</v>
      </c>
    </row>
    <row r="53" ht="12.75">
      <c r="M53" s="101">
        <f t="shared" si="0"/>
        <v>51</v>
      </c>
    </row>
    <row r="54" ht="12.75">
      <c r="M54" s="101">
        <f t="shared" si="0"/>
        <v>52</v>
      </c>
    </row>
  </sheetData>
  <dataValidations count="3">
    <dataValidation type="list" allowBlank="1" showInputMessage="1" showErrorMessage="1" sqref="B10">
      <formula1>$M$3:$M$54</formula1>
    </dataValidation>
    <dataValidation type="list" allowBlank="1" showInputMessage="1" showErrorMessage="1" sqref="B15">
      <formula1>$M$3:$M$14</formula1>
    </dataValidation>
    <dataValidation type="list" allowBlank="1" showInputMessage="1" showErrorMessage="1" sqref="B5">
      <formula1>Erfassungstabelle!$D$6:$D$187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573"/>
  <sheetViews>
    <sheetView zoomScale="130" zoomScaleNormal="130" zoomScalePageLayoutView="130" workbookViewId="0" topLeftCell="A1">
      <pane ySplit="5" topLeftCell="A6" activePane="bottomLeft" state="frozen"/>
      <selection pane="bottomLeft" activeCell="I6" sqref="I6"/>
    </sheetView>
  </sheetViews>
  <sheetFormatPr defaultColWidth="10.28125" defaultRowHeight="12.75" outlineLevelRow="2"/>
  <cols>
    <col min="1" max="1" width="6.140625" style="2" customWidth="1"/>
    <col min="2" max="2" width="7.00390625" style="2" customWidth="1"/>
    <col min="3" max="3" width="3.8515625" style="2" bestFit="1" customWidth="1"/>
    <col min="4" max="4" width="5.421875" style="2" bestFit="1" customWidth="1"/>
    <col min="5" max="5" width="8.8515625" style="2" customWidth="1"/>
    <col min="6" max="7" width="7.8515625" style="2" bestFit="1" customWidth="1"/>
    <col min="8" max="8" width="7.7109375" style="2" customWidth="1"/>
    <col min="9" max="9" width="10.421875" style="2" bestFit="1" customWidth="1"/>
    <col min="10" max="13" width="6.8515625" style="2" bestFit="1" customWidth="1"/>
    <col min="14" max="14" width="2.140625" style="2" customWidth="1"/>
    <col min="15" max="15" width="26.140625" style="2" customWidth="1"/>
    <col min="16" max="16" width="2.00390625" style="2" customWidth="1"/>
    <col min="17" max="17" width="5.421875" style="2" customWidth="1"/>
    <col min="18" max="18" width="5.140625" style="2" customWidth="1"/>
    <col min="19" max="19" width="0.85546875" style="2" customWidth="1"/>
    <col min="20" max="20" width="3.7109375" style="2" customWidth="1"/>
    <col min="21" max="21" width="5.7109375" style="2" customWidth="1"/>
    <col min="22" max="22" width="6.00390625" style="2" customWidth="1"/>
    <col min="23" max="23" width="6.140625" style="2" customWidth="1"/>
    <col min="24" max="24" width="5.7109375" style="2" customWidth="1"/>
    <col min="25" max="25" width="4.421875" style="2" customWidth="1"/>
    <col min="26" max="16384" width="10.28125" style="2" customWidth="1"/>
  </cols>
  <sheetData>
    <row r="1" spans="1:13" ht="12.75">
      <c r="A1" s="2" t="s">
        <v>7</v>
      </c>
      <c r="D1" s="1">
        <v>1</v>
      </c>
      <c r="J1" s="133" t="s">
        <v>13</v>
      </c>
      <c r="K1" s="133"/>
      <c r="L1" s="133"/>
      <c r="M1" s="133"/>
    </row>
    <row r="2" spans="10:13" ht="12.75">
      <c r="J2" s="112"/>
      <c r="K2" s="112"/>
      <c r="L2" s="112"/>
      <c r="M2" s="112"/>
    </row>
    <row r="3" spans="1:13" ht="12.75">
      <c r="A3" s="2" t="s">
        <v>39</v>
      </c>
      <c r="J3" s="112"/>
      <c r="K3" s="112"/>
      <c r="L3" s="112"/>
      <c r="M3" s="112"/>
    </row>
    <row r="4" spans="1:13" ht="12.75">
      <c r="A4" s="2" t="s">
        <v>3</v>
      </c>
      <c r="B4" s="2" t="s">
        <v>34</v>
      </c>
      <c r="C4" s="2" t="s">
        <v>15</v>
      </c>
      <c r="D4" s="2" t="s">
        <v>2</v>
      </c>
      <c r="E4" s="2" t="s">
        <v>0</v>
      </c>
      <c r="F4" s="2" t="s">
        <v>58</v>
      </c>
      <c r="G4" s="2" t="s">
        <v>59</v>
      </c>
      <c r="H4" s="2" t="s">
        <v>60</v>
      </c>
      <c r="I4" s="2" t="s">
        <v>11</v>
      </c>
      <c r="J4" s="112" t="s">
        <v>61</v>
      </c>
      <c r="K4" s="112" t="s">
        <v>12</v>
      </c>
      <c r="L4" s="112" t="s">
        <v>5</v>
      </c>
      <c r="M4" s="112" t="s">
        <v>4</v>
      </c>
    </row>
    <row r="5" spans="1:15" s="25" customFormat="1" ht="22">
      <c r="A5" s="11" t="s">
        <v>3</v>
      </c>
      <c r="B5" s="12" t="s">
        <v>6</v>
      </c>
      <c r="C5" s="13" t="s">
        <v>15</v>
      </c>
      <c r="D5" s="14" t="s">
        <v>2</v>
      </c>
      <c r="E5" s="15" t="s">
        <v>0</v>
      </c>
      <c r="F5" s="12" t="s">
        <v>10</v>
      </c>
      <c r="G5" s="15" t="s">
        <v>9</v>
      </c>
      <c r="H5" s="15" t="s">
        <v>8</v>
      </c>
      <c r="I5" s="16" t="s">
        <v>11</v>
      </c>
      <c r="J5" s="11" t="s">
        <v>1</v>
      </c>
      <c r="K5" s="12" t="s">
        <v>12</v>
      </c>
      <c r="L5" s="12" t="s">
        <v>5</v>
      </c>
      <c r="M5" s="13" t="s">
        <v>4</v>
      </c>
      <c r="O5" s="26" t="s">
        <v>14</v>
      </c>
    </row>
    <row r="6" spans="1:15" ht="12.75" outlineLevel="2">
      <c r="A6" s="17">
        <f>+IF(F6="","",WEEKDAY(D6,2))</f>
        <v>6</v>
      </c>
      <c r="B6" s="18">
        <f>+IF(F6="","",MONTH(D6))</f>
        <v>5</v>
      </c>
      <c r="C6" s="19">
        <f>+IF(F6="","",WEEKNUM(D6,21))</f>
        <v>18</v>
      </c>
      <c r="D6" s="3">
        <v>42126</v>
      </c>
      <c r="E6" s="32">
        <v>63.22682369769198</v>
      </c>
      <c r="F6" s="20">
        <f>+IF(E6="","",E6/faktor)</f>
        <v>63.22682369769198</v>
      </c>
      <c r="G6" s="9">
        <v>88673.94262172555</v>
      </c>
      <c r="H6" s="9">
        <v>24.071801032760717</v>
      </c>
      <c r="I6" s="7">
        <v>10</v>
      </c>
      <c r="J6" s="21">
        <f>+IF(F6="","",G6/H6)</f>
        <v>3683.7269675436423</v>
      </c>
      <c r="K6" s="22">
        <f>+IF(F6="","",G6/I6)</f>
        <v>8867.394262172555</v>
      </c>
      <c r="L6" s="23">
        <f>+IF(F6="","",H6/F6)</f>
        <v>0.3807213398518299</v>
      </c>
      <c r="M6" s="24">
        <f>+IF(F6="","",G6/F6)</f>
        <v>1402.4734667315336</v>
      </c>
      <c r="O6" s="4"/>
    </row>
    <row r="7" spans="1:15" ht="12.75" outlineLevel="2">
      <c r="A7" s="17">
        <f>+IF(F7="","",WEEKDAY(D7,2))</f>
        <v>1</v>
      </c>
      <c r="B7" s="18">
        <f>+IF(F7="","",MONTH(D7))</f>
        <v>5</v>
      </c>
      <c r="C7" s="19">
        <f>+IF(F7="","",WEEKNUM(D7,21))</f>
        <v>19</v>
      </c>
      <c r="D7" s="5">
        <v>42128</v>
      </c>
      <c r="E7" s="31">
        <v>31.516617531482908</v>
      </c>
      <c r="F7" s="20">
        <f>+IF(E7="","",E7/faktor)</f>
        <v>31.516617531482908</v>
      </c>
      <c r="G7" s="10">
        <v>17272.598330756897</v>
      </c>
      <c r="H7" s="10">
        <v>16.646345386985484</v>
      </c>
      <c r="I7" s="8">
        <v>7</v>
      </c>
      <c r="J7" s="21">
        <f>+IF(F7="","",G7/H7)</f>
        <v>1037.6210470954804</v>
      </c>
      <c r="K7" s="22">
        <f>+IF(F7="","",G7/I7)</f>
        <v>2467.514047250985</v>
      </c>
      <c r="L7" s="23">
        <f>+IF(F7="","",H7/F7)</f>
        <v>0.5281767743748815</v>
      </c>
      <c r="M7" s="24">
        <f>+IF(F7="","",G7/F7)</f>
        <v>548.0473376783779</v>
      </c>
      <c r="O7" s="4"/>
    </row>
    <row r="8" spans="1:15" ht="12.75" outlineLevel="2">
      <c r="A8" s="17">
        <f>+IF(F8="","",WEEKDAY(D8,2))</f>
        <v>2</v>
      </c>
      <c r="B8" s="18">
        <f>+IF(F8="","",MONTH(D8))</f>
        <v>5</v>
      </c>
      <c r="C8" s="19">
        <f>+IF(F8="","",WEEKNUM(D8,21))</f>
        <v>19</v>
      </c>
      <c r="D8" s="5">
        <v>42129</v>
      </c>
      <c r="E8" s="31">
        <v>29.15989048626518</v>
      </c>
      <c r="F8" s="20">
        <f>+IF(E8="","",E8/faktor)</f>
        <v>29.15989048626518</v>
      </c>
      <c r="G8" s="10">
        <v>35090.0349566382</v>
      </c>
      <c r="H8" s="10">
        <v>8.849620480195997</v>
      </c>
      <c r="I8" s="8">
        <v>7</v>
      </c>
      <c r="J8" s="21">
        <f>+IF(F8="","",G8/H8)</f>
        <v>3965.1457410138614</v>
      </c>
      <c r="K8" s="22">
        <f>+IF(F8="","",G8/I8)</f>
        <v>5012.8621366626</v>
      </c>
      <c r="L8" s="23">
        <f>+IF(F8="","",H8/F8)</f>
        <v>0.30348606708123005</v>
      </c>
      <c r="M8" s="24">
        <f>+IF(F8="","",G8/F8)</f>
        <v>1203.3664863441863</v>
      </c>
      <c r="O8" s="4"/>
    </row>
    <row r="9" spans="1:15" ht="12.75" outlineLevel="2">
      <c r="A9" s="17">
        <f>+IF(F9="","",WEEKDAY(D9,2))</f>
        <v>3</v>
      </c>
      <c r="B9" s="18">
        <f>+IF(F9="","",MONTH(D9))</f>
        <v>5</v>
      </c>
      <c r="C9" s="19">
        <f>+IF(F9="","",WEEKNUM(D9,21))</f>
        <v>19</v>
      </c>
      <c r="D9" s="5">
        <v>42130</v>
      </c>
      <c r="E9" s="31">
        <v>27.03726502543177</v>
      </c>
      <c r="F9" s="20">
        <f>+IF(E9="","",E9/faktor)</f>
        <v>27.03726502543177</v>
      </c>
      <c r="G9" s="10">
        <v>5057.639403254177</v>
      </c>
      <c r="H9" s="10">
        <v>4.2078921202421204</v>
      </c>
      <c r="I9" s="8">
        <v>5</v>
      </c>
      <c r="J9" s="21">
        <f>+IF(F9="","",G9/H9)</f>
        <v>1201.9413185343644</v>
      </c>
      <c r="K9" s="22">
        <f>+IF(F9="","",G9/I9)</f>
        <v>1011.5278806508353</v>
      </c>
      <c r="L9" s="23">
        <f>+IF(F9="","",H9/F9)</f>
        <v>0.15563305372359582</v>
      </c>
      <c r="M9" s="24">
        <f>+IF(F9="","",G9/F9)</f>
        <v>187.06179780006832</v>
      </c>
      <c r="O9" s="4"/>
    </row>
    <row r="10" spans="1:15" ht="12.75" outlineLevel="2">
      <c r="A10" s="17">
        <f>+IF(F10="","",WEEKDAY(D10,2))</f>
        <v>4</v>
      </c>
      <c r="B10" s="18">
        <f>+IF(F10="","",MONTH(D10))</f>
        <v>5</v>
      </c>
      <c r="C10" s="19">
        <f>+IF(F10="","",WEEKNUM(D10,21))</f>
        <v>19</v>
      </c>
      <c r="D10" s="33">
        <v>42131</v>
      </c>
      <c r="E10" s="31">
        <v>22.040862151809904</v>
      </c>
      <c r="F10" s="20">
        <f>+IF(E10="","",E10/faktor)</f>
        <v>22.040862151809904</v>
      </c>
      <c r="G10" s="10">
        <v>74398.12420475513</v>
      </c>
      <c r="H10" s="10">
        <v>11.33612113528515</v>
      </c>
      <c r="I10" s="8">
        <v>5</v>
      </c>
      <c r="J10" s="21">
        <f>+IF(F10="","",G10/H10)</f>
        <v>6562.9260058964355</v>
      </c>
      <c r="K10" s="22">
        <f>+IF(F10="","",G10/I10)</f>
        <v>14879.624840951026</v>
      </c>
      <c r="L10" s="23">
        <f>+IF(F10="","",H10/F10)</f>
        <v>0.5143229451373469</v>
      </c>
      <c r="M10" s="24">
        <f>+IF(F10="","",G10/F10)</f>
        <v>3375.4634320711393</v>
      </c>
      <c r="O10" s="4"/>
    </row>
    <row r="11" spans="1:15" ht="12.75" outlineLevel="2">
      <c r="A11" s="17">
        <f>+IF(F11="","",WEEKDAY(D11,2))</f>
        <v>5</v>
      </c>
      <c r="B11" s="18">
        <f>+IF(F11="","",MONTH(D11))</f>
        <v>5</v>
      </c>
      <c r="C11" s="19">
        <f>+IF(F11="","",WEEKNUM(D11,21))</f>
        <v>19</v>
      </c>
      <c r="D11" s="5">
        <v>42132</v>
      </c>
      <c r="E11" s="31">
        <v>30.323857193211555</v>
      </c>
      <c r="F11" s="20">
        <f>+IF(E11="","",E11/faktor)</f>
        <v>30.323857193211555</v>
      </c>
      <c r="G11" s="10">
        <v>24468.199524004962</v>
      </c>
      <c r="H11" s="10">
        <v>8.895081457375504</v>
      </c>
      <c r="I11" s="8">
        <v>5</v>
      </c>
      <c r="J11" s="21">
        <f>+IF(F11="","",G11/H11)</f>
        <v>2750.756093831693</v>
      </c>
      <c r="K11" s="22">
        <f>+IF(F11="","",G11/I11)</f>
        <v>4893.639904800993</v>
      </c>
      <c r="L11" s="23">
        <f>+IF(F11="","",H11/F11)</f>
        <v>0.29333608190737687</v>
      </c>
      <c r="M11" s="24">
        <f>+IF(F11="","",G11/F11)</f>
        <v>806.8960148474295</v>
      </c>
      <c r="O11" s="4"/>
    </row>
    <row r="12" spans="1:15" ht="12.75" outlineLevel="2">
      <c r="A12" s="17">
        <f>+IF(F12="","",WEEKDAY(D12,2))</f>
        <v>6</v>
      </c>
      <c r="B12" s="18">
        <f>+IF(F12="","",MONTH(D12))</f>
        <v>5</v>
      </c>
      <c r="C12" s="19">
        <f>+IF(F12="","",WEEKNUM(D12,21))</f>
        <v>19</v>
      </c>
      <c r="D12" s="5">
        <v>42133</v>
      </c>
      <c r="E12" s="31">
        <v>62.54316298444499</v>
      </c>
      <c r="F12" s="20">
        <f>+IF(E12="","",E12/faktor)</f>
        <v>62.54316298444499</v>
      </c>
      <c r="G12" s="10">
        <v>23454.5343030442</v>
      </c>
      <c r="H12" s="10">
        <v>9.77125757718615</v>
      </c>
      <c r="I12" s="8">
        <v>7</v>
      </c>
      <c r="J12" s="21">
        <f>+IF(F12="","",G12/H12)</f>
        <v>2400.3598429137364</v>
      </c>
      <c r="K12" s="22">
        <f>+IF(F12="","",G12/I12)</f>
        <v>3350.647757577743</v>
      </c>
      <c r="L12" s="23">
        <f>+IF(F12="","",H12/F12)</f>
        <v>0.15623222604869447</v>
      </c>
      <c r="M12" s="24">
        <f>+IF(F12="","",G12/F12)</f>
        <v>375.01356157630755</v>
      </c>
      <c r="O12" s="4"/>
    </row>
    <row r="13" spans="1:15" ht="12.75" outlineLevel="2">
      <c r="A13" s="17">
        <f>+IF(F13="","",WEEKDAY(D13,2))</f>
        <v>1</v>
      </c>
      <c r="B13" s="18">
        <f>+IF(F13="","",MONTH(D13))</f>
        <v>5</v>
      </c>
      <c r="C13" s="19">
        <f>+IF(F13="","",WEEKNUM(D13,21))</f>
        <v>20</v>
      </c>
      <c r="D13" s="5">
        <v>42135</v>
      </c>
      <c r="E13" s="31">
        <v>20.405926183548935</v>
      </c>
      <c r="F13" s="20">
        <f>+IF(E13="","",E13/faktor)</f>
        <v>20.405926183548935</v>
      </c>
      <c r="G13" s="10">
        <v>46768.767955542724</v>
      </c>
      <c r="H13" s="10">
        <v>4.99378703167222</v>
      </c>
      <c r="I13" s="8">
        <v>4</v>
      </c>
      <c r="J13" s="21">
        <f>+IF(F13="","",G13/H13)</f>
        <v>9365.390966599096</v>
      </c>
      <c r="K13" s="22">
        <f>+IF(F13="","",G13/I13)</f>
        <v>11692.191988885681</v>
      </c>
      <c r="L13" s="23">
        <f>+IF(F13="","",H13/F13)</f>
        <v>0.24472239028768827</v>
      </c>
      <c r="M13" s="24">
        <f>+IF(F13="","",G13/F13)</f>
        <v>2291.920863324854</v>
      </c>
      <c r="O13" s="4"/>
    </row>
    <row r="14" spans="1:15" ht="12.75" outlineLevel="2">
      <c r="A14" s="17">
        <f>+IF(F14="","",WEEKDAY(D14,2))</f>
        <v>2</v>
      </c>
      <c r="B14" s="18">
        <f>+IF(F14="","",MONTH(D14))</f>
        <v>5</v>
      </c>
      <c r="C14" s="19">
        <f>+IF(F14="","",WEEKNUM(D14,21))</f>
        <v>20</v>
      </c>
      <c r="D14" s="5">
        <v>42136</v>
      </c>
      <c r="E14" s="31">
        <v>23.32946354788784</v>
      </c>
      <c r="F14" s="20">
        <f>+IF(E14="","",E14/faktor)</f>
        <v>23.32946354788784</v>
      </c>
      <c r="G14" s="10">
        <v>1682.1009456242286</v>
      </c>
      <c r="H14" s="10">
        <v>2.8625541601129365</v>
      </c>
      <c r="I14" s="8">
        <v>8</v>
      </c>
      <c r="J14" s="21">
        <f>+IF(F14="","",G14/H14)</f>
        <v>587.6223999750854</v>
      </c>
      <c r="K14" s="22">
        <f>+IF(F14="","",G14/I14)</f>
        <v>210.26261820302858</v>
      </c>
      <c r="L14" s="23">
        <f>+IF(F14="","",H14/F14)</f>
        <v>0.12270124232548421</v>
      </c>
      <c r="M14" s="24">
        <f>+IF(F14="","",G14/F14)</f>
        <v>72.10199849522556</v>
      </c>
      <c r="O14" s="4"/>
    </row>
    <row r="15" spans="1:15" ht="12.75" outlineLevel="2">
      <c r="A15" s="17">
        <f>+IF(F15="","",WEEKDAY(D15,2))</f>
        <v>3</v>
      </c>
      <c r="B15" s="18">
        <f>+IF(F15="","",MONTH(D15))</f>
        <v>5</v>
      </c>
      <c r="C15" s="19">
        <f>+IF(F15="","",WEEKNUM(D15,21))</f>
        <v>20</v>
      </c>
      <c r="D15" s="5">
        <v>42137</v>
      </c>
      <c r="E15" s="31">
        <v>26.108822048663583</v>
      </c>
      <c r="F15" s="20">
        <f>+IF(E15="","",E15/faktor)</f>
        <v>26.108822048663583</v>
      </c>
      <c r="G15" s="10">
        <v>18995.334896187484</v>
      </c>
      <c r="H15" s="10">
        <v>7.184133803508924</v>
      </c>
      <c r="I15" s="8">
        <v>8</v>
      </c>
      <c r="J15" s="21">
        <f>+IF(F15="","",G15/H15)</f>
        <v>2644.0675265415643</v>
      </c>
      <c r="K15" s="22">
        <f>+IF(F15="","",G15/I15)</f>
        <v>2374.4168620234354</v>
      </c>
      <c r="L15" s="23">
        <f>+IF(F15="","",H15/F15)</f>
        <v>0.27516116162263454</v>
      </c>
      <c r="M15" s="24">
        <f>+IF(F15="","",G15/F15)</f>
        <v>727.5446920118629</v>
      </c>
      <c r="O15" s="4"/>
    </row>
    <row r="16" spans="1:15" ht="12.75" outlineLevel="2">
      <c r="A16" s="17">
        <f>+IF(F16="","",WEEKDAY(D16,2))</f>
        <v>5</v>
      </c>
      <c r="B16" s="18">
        <f>+IF(F16="","",MONTH(D16))</f>
        <v>5</v>
      </c>
      <c r="C16" s="19">
        <f>+IF(F16="","",WEEKNUM(D16,21))</f>
        <v>20</v>
      </c>
      <c r="D16" s="5">
        <v>42139</v>
      </c>
      <c r="E16" s="31">
        <v>33.84298981851619</v>
      </c>
      <c r="F16" s="20">
        <f>+IF(E16="","",E16/faktor)</f>
        <v>33.84298981851619</v>
      </c>
      <c r="G16" s="10">
        <v>41993.54278705994</v>
      </c>
      <c r="H16" s="10">
        <v>10.403571394999686</v>
      </c>
      <c r="I16" s="8">
        <v>7</v>
      </c>
      <c r="J16" s="21">
        <f>+IF(F16="","",G16/H16)</f>
        <v>4036.4545205354652</v>
      </c>
      <c r="K16" s="22">
        <f>+IF(F16="","",G16/I16)</f>
        <v>5999.077541008563</v>
      </c>
      <c r="L16" s="23">
        <f>+IF(F16="","",H16/F16)</f>
        <v>0.30740698297606317</v>
      </c>
      <c r="M16" s="24">
        <f>+IF(F16="","",G16/F16)</f>
        <v>1240.834306077899</v>
      </c>
      <c r="O16" s="4"/>
    </row>
    <row r="17" spans="1:15" ht="12.75" outlineLevel="2">
      <c r="A17" s="17">
        <f>+IF(F17="","",WEEKDAY(D17,2))</f>
        <v>6</v>
      </c>
      <c r="B17" s="18">
        <f>+IF(F17="","",MONTH(D17))</f>
        <v>5</v>
      </c>
      <c r="C17" s="19">
        <f>+IF(F17="","",WEEKNUM(D17,21))</f>
        <v>20</v>
      </c>
      <c r="D17" s="5">
        <v>42140</v>
      </c>
      <c r="E17" s="31">
        <v>71.87847536528571</v>
      </c>
      <c r="F17" s="20">
        <f>+IF(E17="","",E17/faktor)</f>
        <v>71.87847536528571</v>
      </c>
      <c r="G17" s="10">
        <v>37783.24101863705</v>
      </c>
      <c r="H17" s="10">
        <v>10.664030603426571</v>
      </c>
      <c r="I17" s="8">
        <v>9</v>
      </c>
      <c r="J17" s="21">
        <f>+IF(F17="","",G17/H17)</f>
        <v>3543.054443832571</v>
      </c>
      <c r="K17" s="22">
        <f>+IF(F17="","",G17/I17)</f>
        <v>4198.1378909596715</v>
      </c>
      <c r="L17" s="23">
        <f>+IF(F17="","",H17/F17)</f>
        <v>0.14836194770732228</v>
      </c>
      <c r="M17" s="24">
        <f>+IF(F17="","",G17/F17)</f>
        <v>525.6544581200837</v>
      </c>
      <c r="O17" s="4"/>
    </row>
    <row r="18" spans="1:15" ht="12.75" outlineLevel="2">
      <c r="A18" s="17">
        <f>+IF(F18="","",WEEKDAY(D18,2))</f>
        <v>1</v>
      </c>
      <c r="B18" s="18">
        <f>+IF(F18="","",MONTH(D18))</f>
        <v>5</v>
      </c>
      <c r="C18" s="19">
        <f>+IF(F18="","",WEEKNUM(D18,21))</f>
        <v>21</v>
      </c>
      <c r="D18" s="5">
        <v>42142</v>
      </c>
      <c r="E18" s="31">
        <v>21.055450310100458</v>
      </c>
      <c r="F18" s="20">
        <f>+IF(E18="","",E18/faktor)</f>
        <v>21.055450310100458</v>
      </c>
      <c r="G18" s="10">
        <v>9576.570975134387</v>
      </c>
      <c r="H18" s="10">
        <v>16.409143597174115</v>
      </c>
      <c r="I18" s="8">
        <v>7</v>
      </c>
      <c r="J18" s="21">
        <f>+IF(F18="","",G18/H18)</f>
        <v>583.6118697129086</v>
      </c>
      <c r="K18" s="22">
        <f>+IF(F18="","",G18/I18)</f>
        <v>1368.081567876341</v>
      </c>
      <c r="L18" s="23">
        <f>+IF(F18="","",H18/F18)</f>
        <v>0.7793299765858024</v>
      </c>
      <c r="M18" s="24">
        <f>+IF(F18="","",G18/F18)</f>
        <v>454.8262247585574</v>
      </c>
      <c r="O18" s="4"/>
    </row>
    <row r="19" spans="1:15" ht="12.75" outlineLevel="2">
      <c r="A19" s="17">
        <f>+IF(F19="","",WEEKDAY(D19,2))</f>
        <v>2</v>
      </c>
      <c r="B19" s="18">
        <f>+IF(F19="","",MONTH(D19))</f>
        <v>5</v>
      </c>
      <c r="C19" s="19">
        <f>+IF(F19="","",WEEKNUM(D19,21))</f>
        <v>21</v>
      </c>
      <c r="D19" s="5">
        <v>42143</v>
      </c>
      <c r="E19" s="31">
        <v>28.9522234383136</v>
      </c>
      <c r="F19" s="20">
        <f>+IF(E19="","",E19/faktor)</f>
        <v>28.9522234383136</v>
      </c>
      <c r="G19" s="10">
        <v>30097.989134305866</v>
      </c>
      <c r="H19" s="10">
        <v>8.212566640019542</v>
      </c>
      <c r="I19" s="8">
        <v>6</v>
      </c>
      <c r="J19" s="21">
        <f>+IF(F19="","",G19/H19)</f>
        <v>3664.8700039326864</v>
      </c>
      <c r="K19" s="22">
        <f>+IF(F19="","",G19/I19)</f>
        <v>5016.331522384311</v>
      </c>
      <c r="L19" s="23">
        <f>+IF(F19="","",H19/F19)</f>
        <v>0.2836592725777162</v>
      </c>
      <c r="M19" s="24">
        <f>+IF(F19="","",G19/F19)</f>
        <v>1039.574359407438</v>
      </c>
      <c r="O19" s="4"/>
    </row>
    <row r="20" spans="1:15" ht="12.75" outlineLevel="2">
      <c r="A20" s="17">
        <f>+IF(F20="","",WEEKDAY(D20,2))</f>
        <v>3</v>
      </c>
      <c r="B20" s="18">
        <f>+IF(F20="","",MONTH(D20))</f>
        <v>5</v>
      </c>
      <c r="C20" s="19">
        <f>+IF(F20="","",WEEKNUM(D20,21))</f>
        <v>21</v>
      </c>
      <c r="D20" s="5">
        <v>42144</v>
      </c>
      <c r="E20" s="31">
        <v>27.907475466772055</v>
      </c>
      <c r="F20" s="20">
        <f>+IF(E20="","",E20/faktor)</f>
        <v>27.907475466772055</v>
      </c>
      <c r="G20" s="10">
        <v>13132.057113382785</v>
      </c>
      <c r="H20" s="10">
        <v>7.00628176070902</v>
      </c>
      <c r="I20" s="8">
        <v>7</v>
      </c>
      <c r="J20" s="21">
        <f>+IF(F20="","",G20/H20)</f>
        <v>1874.3261492888992</v>
      </c>
      <c r="K20" s="22">
        <f>+IF(F20="","",G20/I20)</f>
        <v>1876.0081590546836</v>
      </c>
      <c r="L20" s="23">
        <f>+IF(F20="","",H20/F20)</f>
        <v>0.2510539432006677</v>
      </c>
      <c r="M20" s="24">
        <f>+IF(F20="","",G20/F20)</f>
        <v>470.55697062310156</v>
      </c>
      <c r="O20" s="4"/>
    </row>
    <row r="21" spans="1:15" ht="12.75" outlineLevel="2">
      <c r="A21" s="17">
        <f>+IF(F21="","",WEEKDAY(D21,2))</f>
        <v>4</v>
      </c>
      <c r="B21" s="18">
        <f>+IF(F21="","",MONTH(D21))</f>
        <v>5</v>
      </c>
      <c r="C21" s="19">
        <f>+IF(F21="","",WEEKNUM(D21,21))</f>
        <v>21</v>
      </c>
      <c r="D21" s="5">
        <v>42145</v>
      </c>
      <c r="E21" s="31">
        <v>17.85915127074249</v>
      </c>
      <c r="F21" s="20">
        <f>+IF(E21="","",E21/faktor)</f>
        <v>17.85915127074249</v>
      </c>
      <c r="G21" s="10">
        <v>12813.393201114817</v>
      </c>
      <c r="H21" s="10">
        <v>3.8021651051375693</v>
      </c>
      <c r="I21" s="8">
        <v>7</v>
      </c>
      <c r="J21" s="21">
        <f>+IF(F21="","",G21/H21)</f>
        <v>3370.025458337166</v>
      </c>
      <c r="K21" s="22">
        <f>+IF(F21="","",G21/I21)</f>
        <v>1830.4847430164025</v>
      </c>
      <c r="L21" s="23">
        <f>+IF(F21="","",H21/F21)</f>
        <v>0.21289730108095417</v>
      </c>
      <c r="M21" s="24">
        <f>+IF(F21="","",G21/F21)</f>
        <v>717.4693246540883</v>
      </c>
      <c r="O21" s="4"/>
    </row>
    <row r="22" spans="1:17" ht="12.75" outlineLevel="2">
      <c r="A22" s="17">
        <f>+IF(F22="","",WEEKDAY(D22,2))</f>
        <v>5</v>
      </c>
      <c r="B22" s="18">
        <f>+IF(F22="","",MONTH(D22))</f>
        <v>5</v>
      </c>
      <c r="C22" s="19">
        <f>+IF(F22="","",WEEKNUM(D22,21))</f>
        <v>21</v>
      </c>
      <c r="D22" s="5">
        <v>42146</v>
      </c>
      <c r="E22" s="31">
        <v>25.41511499859376</v>
      </c>
      <c r="F22" s="20">
        <f>+IF(E22="","",E22/faktor)</f>
        <v>25.41511499859376</v>
      </c>
      <c r="G22" s="10">
        <v>16126.940921276131</v>
      </c>
      <c r="H22" s="10">
        <v>6.517663150535065</v>
      </c>
      <c r="I22" s="8">
        <v>8</v>
      </c>
      <c r="J22" s="21">
        <f>+IF(F22="","",G22/H22)</f>
        <v>2474.344032331925</v>
      </c>
      <c r="K22" s="22">
        <f>+IF(F22="","",G22/I22)</f>
        <v>2015.8676151595164</v>
      </c>
      <c r="L22" s="23">
        <f>+IF(F22="","",H22/F22)</f>
        <v>0.2564483045186179</v>
      </c>
      <c r="M22" s="24">
        <f>+IF(F22="","",G22/F22)</f>
        <v>634.5413318872824</v>
      </c>
      <c r="O22" s="4"/>
      <c r="Q22" s="27"/>
    </row>
    <row r="23" spans="1:15" ht="12.75" outlineLevel="2">
      <c r="A23" s="17">
        <f>+IF(F23="","",WEEKDAY(D23,2))</f>
        <v>6</v>
      </c>
      <c r="B23" s="18">
        <f>+IF(F23="","",MONTH(D23))</f>
        <v>5</v>
      </c>
      <c r="C23" s="19">
        <f>+IF(F23="","",WEEKNUM(D23,21))</f>
        <v>21</v>
      </c>
      <c r="D23" s="5">
        <v>42147</v>
      </c>
      <c r="E23" s="31">
        <v>57.267640964272196</v>
      </c>
      <c r="F23" s="20">
        <f>+IF(E23="","",E23/faktor)</f>
        <v>57.267640964272196</v>
      </c>
      <c r="G23" s="10">
        <v>38006.68671199384</v>
      </c>
      <c r="H23" s="10">
        <v>11.480826549462254</v>
      </c>
      <c r="I23" s="8">
        <v>9</v>
      </c>
      <c r="J23" s="21">
        <f>+IF(F23="","",G23/H23)</f>
        <v>3310.448646554461</v>
      </c>
      <c r="K23" s="22">
        <f>+IF(F23="","",G23/I23)</f>
        <v>4222.965190221537</v>
      </c>
      <c r="L23" s="23">
        <f>+IF(F23="","",H23/F23)</f>
        <v>0.2004766803058091</v>
      </c>
      <c r="M23" s="24">
        <f>+IF(F23="","",G23/F23)</f>
        <v>663.6677549840971</v>
      </c>
      <c r="O23" s="4"/>
    </row>
    <row r="24" spans="1:24" ht="12.75" outlineLevel="2">
      <c r="A24" s="17">
        <f>+IF(F24="","",WEEKDAY(D24,2))</f>
        <v>2</v>
      </c>
      <c r="B24" s="18">
        <f>+IF(F24="","",MONTH(D24))</f>
        <v>5</v>
      </c>
      <c r="C24" s="19">
        <f>+IF(F24="","",WEEKNUM(D24,21))</f>
        <v>22</v>
      </c>
      <c r="D24" s="5">
        <v>42150</v>
      </c>
      <c r="E24" s="31">
        <v>50.44751163352735</v>
      </c>
      <c r="F24" s="20">
        <f>+IF(E24="","",E24/faktor)</f>
        <v>50.44751163352735</v>
      </c>
      <c r="G24" s="10">
        <v>40721.474776788295</v>
      </c>
      <c r="H24" s="10">
        <v>10.551480442442305</v>
      </c>
      <c r="I24" s="8">
        <v>6</v>
      </c>
      <c r="J24" s="21">
        <f>+IF(F24="","",G24/H24)</f>
        <v>3859.3138658524276</v>
      </c>
      <c r="K24" s="22">
        <f>+IF(F24="","",G24/I24)</f>
        <v>6786.912462798049</v>
      </c>
      <c r="L24" s="23">
        <f>+IF(F24="","",H24/F24)</f>
        <v>0.20915759966701322</v>
      </c>
      <c r="M24" s="24">
        <f>+IF(F24="","",G24/F24)</f>
        <v>807.2048245433152</v>
      </c>
      <c r="O24" s="4"/>
      <c r="Q24" s="2" t="s">
        <v>33</v>
      </c>
      <c r="V24" s="100" t="s">
        <v>26</v>
      </c>
      <c r="W24" s="27"/>
      <c r="X24" s="27">
        <v>2014</v>
      </c>
    </row>
    <row r="25" spans="1:15" ht="12.75" outlineLevel="2">
      <c r="A25" s="17">
        <f>+IF(F25="","",WEEKDAY(D25,2))</f>
        <v>3</v>
      </c>
      <c r="B25" s="18">
        <f>+IF(F25="","",MONTH(D25))</f>
        <v>5</v>
      </c>
      <c r="C25" s="19">
        <f>+IF(F25="","",WEEKNUM(D25,21))</f>
        <v>22</v>
      </c>
      <c r="D25" s="5">
        <v>42151</v>
      </c>
      <c r="E25" s="31">
        <v>26.354390745062574</v>
      </c>
      <c r="F25" s="20">
        <f>+IF(E25="","",E25/faktor)</f>
        <v>26.354390745062574</v>
      </c>
      <c r="G25" s="10">
        <v>21188.286170878568</v>
      </c>
      <c r="H25" s="10">
        <v>8.360802997698126</v>
      </c>
      <c r="I25" s="8">
        <v>8</v>
      </c>
      <c r="J25" s="21">
        <f>+IF(F25="","",G25/H25)</f>
        <v>2534.2405719536832</v>
      </c>
      <c r="K25" s="22">
        <f>+IF(F25="","",G25/I25)</f>
        <v>2648.535771359821</v>
      </c>
      <c r="L25" s="23">
        <f>+IF(F25="","",H25/F25)</f>
        <v>0.3172451633800148</v>
      </c>
      <c r="M25" s="24">
        <f>+IF(F25="","",G25/F25)</f>
        <v>803.9755642937083</v>
      </c>
      <c r="O25" s="4"/>
    </row>
    <row r="26" spans="1:25" ht="12.75" outlineLevel="2">
      <c r="A26" s="17">
        <f>+IF(F26="","",WEEKDAY(D26,2))</f>
        <v>4</v>
      </c>
      <c r="B26" s="18">
        <f>+IF(F26="","",MONTH(D26))</f>
        <v>5</v>
      </c>
      <c r="C26" s="19">
        <f>+IF(F26="","",WEEKNUM(D26,21))</f>
        <v>22</v>
      </c>
      <c r="D26" s="5">
        <v>42152</v>
      </c>
      <c r="E26" s="31">
        <v>28.411399544129576</v>
      </c>
      <c r="F26" s="20">
        <f>+IF(E26="","",E26/faktor)</f>
        <v>28.411399544129576</v>
      </c>
      <c r="G26" s="10">
        <v>24899.11331722585</v>
      </c>
      <c r="H26" s="10">
        <v>6.676117239527879</v>
      </c>
      <c r="I26" s="8">
        <v>6</v>
      </c>
      <c r="J26" s="21">
        <f>+IF(F26="","",G26/H26)</f>
        <v>3729.579997457723</v>
      </c>
      <c r="K26" s="22">
        <f>+IF(F26="","",G26/I26)</f>
        <v>4149.852219537642</v>
      </c>
      <c r="L26" s="23">
        <f>+IF(F26="","",H26/F26)</f>
        <v>0.23498023140881535</v>
      </c>
      <c r="M26" s="24">
        <f>+IF(F26="","",G26/F26)</f>
        <v>876.3775708603048</v>
      </c>
      <c r="O26" s="4"/>
      <c r="Q26" s="30" t="s">
        <v>19</v>
      </c>
      <c r="R26" s="29" t="s">
        <v>18</v>
      </c>
      <c r="S26" s="30" t="s">
        <v>20</v>
      </c>
      <c r="T26" s="30" t="s">
        <v>16</v>
      </c>
      <c r="U26" s="30" t="s">
        <v>17</v>
      </c>
      <c r="V26" s="29" t="s">
        <v>1</v>
      </c>
      <c r="W26" s="29" t="s">
        <v>12</v>
      </c>
      <c r="X26" s="29" t="s">
        <v>5</v>
      </c>
      <c r="Y26" s="29" t="s">
        <v>4</v>
      </c>
    </row>
    <row r="27" spans="1:25" ht="12.75" outlineLevel="2">
      <c r="A27" s="17">
        <f>+IF(F27="","",WEEKDAY(D27,2))</f>
        <v>5</v>
      </c>
      <c r="B27" s="18">
        <f>+IF(F27="","",MONTH(D27))</f>
        <v>5</v>
      </c>
      <c r="C27" s="19">
        <f>+IF(F27="","",WEEKNUM(D27,21))</f>
        <v>22</v>
      </c>
      <c r="D27" s="5">
        <v>42153</v>
      </c>
      <c r="E27" s="31">
        <v>32.48994588490347</v>
      </c>
      <c r="F27" s="20">
        <f>+IF(E27="","",E27/faktor)</f>
        <v>32.48994588490347</v>
      </c>
      <c r="G27" s="10">
        <v>12467.733624641214</v>
      </c>
      <c r="H27" s="10">
        <v>9.197254107674114</v>
      </c>
      <c r="I27" s="8">
        <v>8</v>
      </c>
      <c r="J27" s="21">
        <f>+IF(F27="","",G27/H27)</f>
        <v>1355.5930366475618</v>
      </c>
      <c r="K27" s="22">
        <f>+IF(F27="","",G27/I27)</f>
        <v>1558.4667030801518</v>
      </c>
      <c r="L27" s="23">
        <f>+IF(F27="","",H27/F27)</f>
        <v>0.2830800069737155</v>
      </c>
      <c r="M27" s="24">
        <f>+IF(F27="","",G27/F27)</f>
        <v>383.741286267712</v>
      </c>
      <c r="O27" s="4"/>
      <c r="P27" s="27" t="s">
        <v>19</v>
      </c>
      <c r="Q27" s="28">
        <f>SUBTOTAL(1,E6:E28)</f>
        <v>36.25138205669983</v>
      </c>
      <c r="R27" s="50">
        <f>SUBTOTAL(1,F6:F28)</f>
        <v>36.25138205669983</v>
      </c>
      <c r="S27" s="28">
        <f>SUBTOTAL(1,G6:G28)</f>
        <v>30453.095709264988</v>
      </c>
      <c r="T27" s="28">
        <f aca="true" t="shared" si="0" ref="T27:Y27">SUBTOTAL(1,H6:H28)</f>
        <v>9.731026470860908</v>
      </c>
      <c r="U27" s="52">
        <f t="shared" si="0"/>
        <v>7.086956521739131</v>
      </c>
      <c r="V27" s="50">
        <f t="shared" si="0"/>
        <v>3161.739495996666</v>
      </c>
      <c r="W27" s="50">
        <f t="shared" si="0"/>
        <v>4510.290471448517</v>
      </c>
      <c r="X27" s="51">
        <f t="shared" si="0"/>
        <v>0.2897730292669615</v>
      </c>
      <c r="Y27" s="50">
        <f t="shared" si="0"/>
        <v>890.0491104416627</v>
      </c>
    </row>
    <row r="28" spans="1:25" ht="13" outlineLevel="2" thickBot="1">
      <c r="A28" s="37">
        <f>+IF(F28="","",WEEKDAY(D28,2))</f>
        <v>6</v>
      </c>
      <c r="B28" s="38">
        <f>+IF(F28="","",MONTH(D28))</f>
        <v>5</v>
      </c>
      <c r="C28" s="39">
        <f>+IF(F28="","",WEEKNUM(D28,21))</f>
        <v>22</v>
      </c>
      <c r="D28" s="5">
        <v>42154</v>
      </c>
      <c r="E28" s="41">
        <v>76.20732701343812</v>
      </c>
      <c r="F28" s="42">
        <f>+IF(E28="","",E28/faktor)</f>
        <v>76.20732701343812</v>
      </c>
      <c r="G28" s="43">
        <v>65752.89441912249</v>
      </c>
      <c r="H28" s="43">
        <v>15.713111055669408</v>
      </c>
      <c r="I28" s="44">
        <v>9</v>
      </c>
      <c r="J28" s="45">
        <f>+IF(F28="","",G28/H28)</f>
        <v>4184.587901540883</v>
      </c>
      <c r="K28" s="46">
        <f>+IF(F28="","",G28/I28)</f>
        <v>7305.8771576802765</v>
      </c>
      <c r="L28" s="47">
        <f>+IF(F28="","",H28/F28)</f>
        <v>0.20618898039684053</v>
      </c>
      <c r="M28" s="48">
        <f>+IF(F28="","",G28/F28)</f>
        <v>862.815912799669</v>
      </c>
      <c r="N28" s="67"/>
      <c r="O28" s="4"/>
      <c r="P28" s="27" t="s">
        <v>38</v>
      </c>
      <c r="Q28" s="28">
        <f>SUBTOTAL(1,E$6:E$183)</f>
        <v>40.35225620589171</v>
      </c>
      <c r="R28" s="50">
        <f>SUBTOTAL(1,$F$6:$F$183)</f>
        <v>40.35225620589171</v>
      </c>
      <c r="S28" s="28">
        <f>SUBTOTAL(1,$G$6:$G$183)</f>
        <v>29863.374410101547</v>
      </c>
      <c r="T28" s="28">
        <f>SUBTOTAL(1,$H$6:$H$183)</f>
        <v>11.266350038071277</v>
      </c>
      <c r="U28" s="52">
        <f>SUBTOTAL(1,$I$6:$I$183)</f>
        <v>6.907407407407407</v>
      </c>
      <c r="V28" s="50">
        <f>SUBTOTAL(1,$J$6:$J$183)</f>
        <v>2889.3347602742747</v>
      </c>
      <c r="W28" s="50">
        <f>SUBTOTAL(1,$K$6:$K$183)</f>
        <v>4402.631508121168</v>
      </c>
      <c r="X28" s="51">
        <f>SUBTOTAL(1,$L$6:$L$183)</f>
        <v>0.2989596437009028</v>
      </c>
      <c r="Y28" s="50">
        <f>SUBTOTAL(1,$M$6:$M$183)</f>
        <v>794.2486756914358</v>
      </c>
    </row>
    <row r="29" spans="1:15" ht="13" thickTop="1">
      <c r="A29" s="90">
        <f>+IF(F29="","",WEEKDAY(D29,2))</f>
        <v>1</v>
      </c>
      <c r="B29" s="91">
        <f>+IF(F29="","",MONTH(D29))</f>
        <v>6</v>
      </c>
      <c r="C29" s="92">
        <f>+IF(F29="","",WEEKNUM(D29,21))</f>
        <v>23</v>
      </c>
      <c r="D29" s="5">
        <v>42156</v>
      </c>
      <c r="E29" s="93">
        <v>55.57549970508255</v>
      </c>
      <c r="F29" s="94">
        <f>+IF(E29="","",E29/faktor)</f>
        <v>55.57549970508255</v>
      </c>
      <c r="G29" s="34">
        <v>4876.799599676137</v>
      </c>
      <c r="H29" s="34">
        <v>1.7513412096901115</v>
      </c>
      <c r="I29" s="35">
        <v>8</v>
      </c>
      <c r="J29" s="95">
        <f>+IF(F29="","",G29/H29)</f>
        <v>2784.6084890214256</v>
      </c>
      <c r="K29" s="96">
        <f>+IF(F29="","",G29/I29)</f>
        <v>609.5999499595172</v>
      </c>
      <c r="L29" s="97">
        <f>+IF(F29="","",H29/F29)</f>
        <v>0.03151282883615612</v>
      </c>
      <c r="M29" s="98">
        <f>+IF(F29="","",G29/F29)</f>
        <v>87.75089069023952</v>
      </c>
      <c r="N29" s="66"/>
      <c r="O29" s="4"/>
    </row>
    <row r="30" spans="1:15" ht="12.75">
      <c r="A30" s="17">
        <f>+IF(F30="","",WEEKDAY(D30,2))</f>
        <v>2</v>
      </c>
      <c r="B30" s="18">
        <f>+IF(F30="","",MONTH(D30))</f>
        <v>6</v>
      </c>
      <c r="C30" s="19">
        <f>+IF(F30="","",WEEKNUM(D30,21))</f>
        <v>23</v>
      </c>
      <c r="D30" s="5">
        <v>42157</v>
      </c>
      <c r="E30" s="31">
        <v>25.677688084959314</v>
      </c>
      <c r="F30" s="20">
        <f>+IF(E30="","",E30/faktor)</f>
        <v>25.677688084959314</v>
      </c>
      <c r="G30" s="10">
        <v>16618.52789675228</v>
      </c>
      <c r="H30" s="10">
        <v>4.160787231921643</v>
      </c>
      <c r="I30" s="8">
        <v>7</v>
      </c>
      <c r="J30" s="21">
        <f>+IF(F30="","",G30/H30)</f>
        <v>3994.082602747528</v>
      </c>
      <c r="K30" s="22">
        <f>+IF(F30="","",G30/I30)</f>
        <v>2374.075413821754</v>
      </c>
      <c r="L30" s="23">
        <f>+IF(F30="","",H30/F30)</f>
        <v>0.16203901294208883</v>
      </c>
      <c r="M30" s="24">
        <f>+IF(F30="","",G30/F30)</f>
        <v>647.1972025583786</v>
      </c>
      <c r="O30" s="4"/>
    </row>
    <row r="31" spans="1:15" ht="12.75">
      <c r="A31" s="17">
        <f>+IF(F31="","",WEEKDAY(D31,2))</f>
        <v>3</v>
      </c>
      <c r="B31" s="18">
        <f>+IF(F31="","",MONTH(D31))</f>
        <v>6</v>
      </c>
      <c r="C31" s="19">
        <f>+IF(F31="","",WEEKNUM(D31,21))</f>
        <v>23</v>
      </c>
      <c r="D31" s="5">
        <v>42158</v>
      </c>
      <c r="E31" s="134">
        <v>26.185199273550072</v>
      </c>
      <c r="F31" s="20">
        <f>+IF(E31="","",E31/faktor)</f>
        <v>26.185199273550072</v>
      </c>
      <c r="G31" s="10">
        <v>15375.18619988488</v>
      </c>
      <c r="H31" s="10">
        <v>11.47480698758402</v>
      </c>
      <c r="I31" s="8">
        <v>7</v>
      </c>
      <c r="J31" s="21">
        <f>+IF(F31="","",G31/H31)</f>
        <v>1339.9080452090523</v>
      </c>
      <c r="K31" s="22">
        <f>+IF(F31="","",G31/I31)</f>
        <v>2196.4551714121258</v>
      </c>
      <c r="L31" s="23">
        <f>+IF(F31="","",H31/F31)</f>
        <v>0.4382172870906824</v>
      </c>
      <c r="M31" s="24">
        <f>+IF(F31="","",G31/F31)</f>
        <v>587.1708685224904</v>
      </c>
      <c r="O31" s="4"/>
    </row>
    <row r="32" spans="1:15" ht="12.75">
      <c r="A32" s="17">
        <f>+IF(F32="","",WEEKDAY(D32,2))</f>
        <v>5</v>
      </c>
      <c r="B32" s="18">
        <f>+IF(F32="","",MONTH(D32))</f>
        <v>6</v>
      </c>
      <c r="C32" s="19">
        <f>+IF(F32="","",WEEKNUM(D32,21))</f>
        <v>23</v>
      </c>
      <c r="D32" s="5">
        <v>42160</v>
      </c>
      <c r="E32" s="134">
        <v>55.979015496949415</v>
      </c>
      <c r="F32" s="20">
        <f>+IF(E32="","",E32/faktor)</f>
        <v>55.979015496949415</v>
      </c>
      <c r="G32" s="10">
        <v>48705.67014377919</v>
      </c>
      <c r="H32" s="10">
        <v>13.887963898249055</v>
      </c>
      <c r="I32" s="8">
        <v>9</v>
      </c>
      <c r="J32" s="21">
        <f>+IF(F32="","",G32/H32)</f>
        <v>3507.041816973605</v>
      </c>
      <c r="K32" s="22">
        <f>+IF(F32="","",G32/I32)</f>
        <v>5411.741127086577</v>
      </c>
      <c r="L32" s="23">
        <f>+IF(F32="","",H32/F32)</f>
        <v>0.2480923212914647</v>
      </c>
      <c r="M32" s="24">
        <f>+IF(F32="","",G32/F32)</f>
        <v>870.0701452392176</v>
      </c>
      <c r="O32" s="4"/>
    </row>
    <row r="33" spans="1:15" ht="12.75">
      <c r="A33" s="17">
        <f>+IF(F33="","",WEEKDAY(D33,2))</f>
        <v>6</v>
      </c>
      <c r="B33" s="18">
        <f>+IF(F33="","",MONTH(D33))</f>
        <v>6</v>
      </c>
      <c r="C33" s="19">
        <f>+IF(F33="","",WEEKNUM(D33,21))</f>
        <v>23</v>
      </c>
      <c r="D33" s="5">
        <v>42161</v>
      </c>
      <c r="E33" s="134">
        <v>41.49823741014125</v>
      </c>
      <c r="F33" s="20">
        <f>+IF(E33="","",E33/faktor)</f>
        <v>41.49823741014125</v>
      </c>
      <c r="G33" s="10">
        <v>14911.006662041029</v>
      </c>
      <c r="H33" s="10">
        <v>18.031109740641504</v>
      </c>
      <c r="I33" s="8">
        <v>8</v>
      </c>
      <c r="J33" s="21">
        <f>+IF(F33="","",G33/H33)</f>
        <v>826.9600083699856</v>
      </c>
      <c r="K33" s="22">
        <f>+IF(F33="","",G33/I33)</f>
        <v>1863.8758327551286</v>
      </c>
      <c r="L33" s="23">
        <f>+IF(F33="","",H33/F33)</f>
        <v>0.4345030262956446</v>
      </c>
      <c r="M33" s="24">
        <f>+IF(F33="","",G33/F33)</f>
        <v>359.31662626223033</v>
      </c>
      <c r="O33" s="4"/>
    </row>
    <row r="34" spans="1:15" ht="12.75">
      <c r="A34" s="17">
        <f>+IF(F34="","",WEEKDAY(D34,2))</f>
        <v>1</v>
      </c>
      <c r="B34" s="18">
        <f>+IF(F34="","",MONTH(D34))</f>
        <v>6</v>
      </c>
      <c r="C34" s="19">
        <f>+IF(F34="","",WEEKNUM(D34,21))</f>
        <v>24</v>
      </c>
      <c r="D34" s="5">
        <v>42163</v>
      </c>
      <c r="E34" s="134">
        <v>23.89311343197053</v>
      </c>
      <c r="F34" s="20">
        <f>+IF(E34="","",E34/faktor)</f>
        <v>23.89311343197053</v>
      </c>
      <c r="G34" s="10">
        <v>39745.67641538399</v>
      </c>
      <c r="H34" s="10">
        <v>9.822462076123148</v>
      </c>
      <c r="I34" s="8">
        <v>6</v>
      </c>
      <c r="J34" s="21">
        <f>+IF(F34="","",G34/H34)</f>
        <v>4046.4067061149</v>
      </c>
      <c r="K34" s="22">
        <f>+IF(F34="","",G34/I34)</f>
        <v>6624.279402563999</v>
      </c>
      <c r="L34" s="23">
        <f>+IF(F34="","",H34/F34)</f>
        <v>0.4111001315960799</v>
      </c>
      <c r="M34" s="24">
        <f>+IF(F34="","",G34/F34)</f>
        <v>1663.4783293750954</v>
      </c>
      <c r="O34" s="4"/>
    </row>
    <row r="35" spans="1:15" ht="12.75">
      <c r="A35" s="17">
        <f>+IF(F35="","",WEEKDAY(D35,2))</f>
        <v>2</v>
      </c>
      <c r="B35" s="18">
        <f>+IF(F35="","",MONTH(D35))</f>
        <v>6</v>
      </c>
      <c r="C35" s="19">
        <f>+IF(F35="","",WEEKNUM(D35,21))</f>
        <v>24</v>
      </c>
      <c r="D35" s="5">
        <v>42164</v>
      </c>
      <c r="E35" s="134">
        <v>42.19282098512017</v>
      </c>
      <c r="F35" s="20">
        <f>+IF(E35="","",E35/faktor)</f>
        <v>42.19282098512017</v>
      </c>
      <c r="G35" s="10">
        <v>6894.902269028335</v>
      </c>
      <c r="H35" s="10">
        <v>8.519399755577654</v>
      </c>
      <c r="I35" s="8">
        <v>6</v>
      </c>
      <c r="J35" s="21">
        <f>+IF(F35="","",G35/H35)</f>
        <v>809.3178471305141</v>
      </c>
      <c r="K35" s="22">
        <f>+IF(F35="","",G35/I35)</f>
        <v>1149.150378171389</v>
      </c>
      <c r="L35" s="23">
        <f>+IF(F35="","",H35/F35)</f>
        <v>0.20191586048683796</v>
      </c>
      <c r="M35" s="24">
        <f>+IF(F35="","",G35/F35)</f>
        <v>163.41410951071293</v>
      </c>
      <c r="O35" s="4"/>
    </row>
    <row r="36" spans="1:15" ht="12.75">
      <c r="A36" s="17">
        <f>+IF(F36="","",WEEKDAY(D36,2))</f>
        <v>3</v>
      </c>
      <c r="B36" s="18">
        <f>+IF(F36="","",MONTH(D36))</f>
        <v>6</v>
      </c>
      <c r="C36" s="19">
        <f>+IF(F36="","",WEEKNUM(D36,21))</f>
        <v>24</v>
      </c>
      <c r="D36" s="5">
        <v>42165</v>
      </c>
      <c r="E36" s="134">
        <v>32.79746571288252</v>
      </c>
      <c r="F36" s="20">
        <f>+IF(E36="","",E36/faktor)</f>
        <v>32.79746571288252</v>
      </c>
      <c r="G36" s="10">
        <v>4355.980450597716</v>
      </c>
      <c r="H36" s="10">
        <v>3.8610494364972134</v>
      </c>
      <c r="I36" s="8">
        <v>8</v>
      </c>
      <c r="J36" s="21">
        <f>+IF(F36="","",G36/H36)</f>
        <v>1128.1856195422117</v>
      </c>
      <c r="K36" s="22">
        <f>+IF(F36="","",G36/I36)</f>
        <v>544.4975563247145</v>
      </c>
      <c r="L36" s="23">
        <f>+IF(F36="","",H36/F36)</f>
        <v>0.1177240177731364</v>
      </c>
      <c r="M36" s="24">
        <f>+IF(F36="","",G36/F36)</f>
        <v>132.81454392638423</v>
      </c>
      <c r="O36" s="4"/>
    </row>
    <row r="37" spans="1:15" ht="12.75">
      <c r="A37" s="17">
        <f>+IF(F37="","",WEEKDAY(D37,2))</f>
        <v>4</v>
      </c>
      <c r="B37" s="18">
        <f>+IF(F37="","",MONTH(D37))</f>
        <v>6</v>
      </c>
      <c r="C37" s="19">
        <f>+IF(F37="","",WEEKNUM(D37,21))</f>
        <v>24</v>
      </c>
      <c r="D37" s="5">
        <v>42166</v>
      </c>
      <c r="E37" s="134">
        <v>28.6372176930577</v>
      </c>
      <c r="F37" s="20">
        <f>+IF(E37="","",E37/faktor)</f>
        <v>28.6372176930577</v>
      </c>
      <c r="G37" s="10">
        <v>32908.86600284607</v>
      </c>
      <c r="H37" s="10">
        <v>10.201738194420232</v>
      </c>
      <c r="I37" s="8">
        <v>6</v>
      </c>
      <c r="J37" s="21">
        <f>+IF(F37="","",G37/H37)</f>
        <v>3225.809697885145</v>
      </c>
      <c r="K37" s="22">
        <f>+IF(F37="","",G37/I37)</f>
        <v>5484.811000474346</v>
      </c>
      <c r="L37" s="23">
        <f>+IF(F37="","",H37/F37)</f>
        <v>0.35624055045310354</v>
      </c>
      <c r="M37" s="24">
        <f>+IF(F37="","",G37/F37)</f>
        <v>1149.1642224315638</v>
      </c>
      <c r="O37" s="4"/>
    </row>
    <row r="38" spans="1:15" ht="12.75">
      <c r="A38" s="17">
        <f>+IF(F38="","",WEEKDAY(D38,2))</f>
        <v>5</v>
      </c>
      <c r="B38" s="18">
        <f>+IF(F38="","",MONTH(D38))</f>
        <v>6</v>
      </c>
      <c r="C38" s="19">
        <f>+IF(F38="","",WEEKNUM(D38,21))</f>
        <v>24</v>
      </c>
      <c r="D38" s="5">
        <v>42167</v>
      </c>
      <c r="E38" s="134">
        <v>58.981153812427905</v>
      </c>
      <c r="F38" s="20">
        <f>+IF(E38="","",E38/faktor)</f>
        <v>58.981153812427905</v>
      </c>
      <c r="G38" s="10">
        <v>49365.13509901632</v>
      </c>
      <c r="H38" s="10">
        <v>21.099106856834865</v>
      </c>
      <c r="I38" s="8">
        <v>10</v>
      </c>
      <c r="J38" s="21">
        <f>+IF(F38="","",G38/H38)</f>
        <v>2339.678898921019</v>
      </c>
      <c r="K38" s="22">
        <f>+IF(F38="","",G38/I38)</f>
        <v>4936.513509901632</v>
      </c>
      <c r="L38" s="23">
        <f>+IF(F38="","",H38/F38)</f>
        <v>0.3577262480136338</v>
      </c>
      <c r="M38" s="24">
        <f>+IF(F38="","",G38/F38)</f>
        <v>836.964554067686</v>
      </c>
      <c r="O38" s="4"/>
    </row>
    <row r="39" spans="1:15" ht="12.75">
      <c r="A39" s="17">
        <f>+IF(F39="","",WEEKDAY(D39,2))</f>
        <v>6</v>
      </c>
      <c r="B39" s="18">
        <f>+IF(F39="","",MONTH(D39))</f>
        <v>6</v>
      </c>
      <c r="C39" s="19">
        <f>+IF(F39="","",WEEKNUM(D39,21))</f>
        <v>24</v>
      </c>
      <c r="D39" s="5">
        <v>42168</v>
      </c>
      <c r="E39" s="134">
        <v>75.58922641949478</v>
      </c>
      <c r="F39" s="20">
        <f>+IF(E39="","",E39/faktor)</f>
        <v>75.58922641949478</v>
      </c>
      <c r="G39" s="10">
        <v>62335.72092222939</v>
      </c>
      <c r="H39" s="10">
        <v>16.516850320303348</v>
      </c>
      <c r="I39" s="8">
        <v>11</v>
      </c>
      <c r="J39" s="21">
        <f>+IF(F39="","",G39/H39)</f>
        <v>3774.0682825952094</v>
      </c>
      <c r="K39" s="22">
        <f>+IF(F39="","",G39/I39)</f>
        <v>5666.883720202672</v>
      </c>
      <c r="L39" s="23">
        <f>+IF(F39="","",H39/F39)</f>
        <v>0.21850799515582267</v>
      </c>
      <c r="M39" s="24">
        <f>+IF(F39="","",G39/F39)</f>
        <v>824.664094011058</v>
      </c>
      <c r="O39" s="4"/>
    </row>
    <row r="40" spans="1:15" ht="12.75">
      <c r="A40" s="17">
        <f>+IF(F40="","",WEEKDAY(D40,2))</f>
        <v>1</v>
      </c>
      <c r="B40" s="18">
        <f>+IF(F40="","",MONTH(D40))</f>
        <v>6</v>
      </c>
      <c r="C40" s="19">
        <f>+IF(F40="","",WEEKNUM(D40,21))</f>
        <v>25</v>
      </c>
      <c r="D40" s="5">
        <v>42170</v>
      </c>
      <c r="E40" s="134">
        <v>43.60738619505457</v>
      </c>
      <c r="F40" s="20">
        <f>+IF(E40="","",E40/faktor)</f>
        <v>43.60738619505457</v>
      </c>
      <c r="G40" s="10">
        <v>20476.585085836592</v>
      </c>
      <c r="H40" s="10">
        <v>5.895677061800961</v>
      </c>
      <c r="I40" s="8">
        <v>6</v>
      </c>
      <c r="J40" s="21">
        <f>+IF(F40="","",G40/H40)</f>
        <v>3473.1524252757463</v>
      </c>
      <c r="K40" s="22">
        <f>+IF(F40="","",G40/I40)</f>
        <v>3412.764180972765</v>
      </c>
      <c r="L40" s="23">
        <f>+IF(F40="","",H40/F40)</f>
        <v>0.1351990471391651</v>
      </c>
      <c r="M40" s="24">
        <f>+IF(F40="","",G40/F40)</f>
        <v>469.5668984663612</v>
      </c>
      <c r="O40" s="4"/>
    </row>
    <row r="41" spans="1:15" ht="12.75">
      <c r="A41" s="17">
        <f>+IF(F41="","",WEEKDAY(D41,2))</f>
        <v>2</v>
      </c>
      <c r="B41" s="18">
        <f>+IF(F41="","",MONTH(D41))</f>
        <v>6</v>
      </c>
      <c r="C41" s="19">
        <f>+IF(F41="","",WEEKNUM(D41,21))</f>
        <v>25</v>
      </c>
      <c r="D41" s="5">
        <v>42171</v>
      </c>
      <c r="E41" s="134">
        <v>41.126677104161466</v>
      </c>
      <c r="F41" s="20">
        <f>+IF(E41="","",E41/faktor)</f>
        <v>41.126677104161466</v>
      </c>
      <c r="G41" s="10">
        <v>13742.561993377285</v>
      </c>
      <c r="H41" s="10">
        <v>8.22436583596225</v>
      </c>
      <c r="I41" s="8">
        <v>4</v>
      </c>
      <c r="J41" s="21">
        <f>+IF(F41="","",G41/H41)</f>
        <v>1670.9570400292641</v>
      </c>
      <c r="K41" s="22">
        <f>+IF(F41="","",G41/I41)</f>
        <v>3435.6404983443213</v>
      </c>
      <c r="L41" s="23">
        <f>+IF(F41="","",H41/F41)</f>
        <v>0.19997642442963268</v>
      </c>
      <c r="M41" s="24">
        <f>+IF(F41="","",G41/F41)</f>
        <v>334.15201424057483</v>
      </c>
      <c r="O41" s="4"/>
    </row>
    <row r="42" spans="1:15" ht="12.75">
      <c r="A42" s="17">
        <f>+IF(F42="","",WEEKDAY(D42,2))</f>
        <v>3</v>
      </c>
      <c r="B42" s="18">
        <f>+IF(F42="","",MONTH(D42))</f>
        <v>6</v>
      </c>
      <c r="C42" s="19">
        <f>+IF(F42="","",WEEKNUM(D42,21))</f>
        <v>25</v>
      </c>
      <c r="D42" s="5">
        <v>42172</v>
      </c>
      <c r="E42" s="134">
        <v>48.078125645640824</v>
      </c>
      <c r="F42" s="20">
        <f>+IF(E42="","",E42/faktor)</f>
        <v>48.078125645640824</v>
      </c>
      <c r="G42" s="10">
        <v>31612.029064865</v>
      </c>
      <c r="H42" s="10">
        <v>8.41901063343172</v>
      </c>
      <c r="I42" s="8">
        <v>7</v>
      </c>
      <c r="J42" s="21">
        <f>+IF(F42="","",G42/H42)</f>
        <v>3754.8389521369977</v>
      </c>
      <c r="K42" s="22">
        <f>+IF(F42="","",G42/I42)</f>
        <v>4516.004152123572</v>
      </c>
      <c r="L42" s="23">
        <f>+IF(F42="","",H42/F42)</f>
        <v>0.17511104104772976</v>
      </c>
      <c r="M42" s="24">
        <f>+IF(F42="","",G42/F42)</f>
        <v>657.5137578752765</v>
      </c>
      <c r="O42" s="4"/>
    </row>
    <row r="43" spans="1:15" ht="12.75">
      <c r="A43" s="17">
        <f>+IF(F43="","",WEEKDAY(D43,2))</f>
        <v>4</v>
      </c>
      <c r="B43" s="18">
        <f>+IF(F43="","",MONTH(D43))</f>
        <v>6</v>
      </c>
      <c r="C43" s="19">
        <f>+IF(F43="","",WEEKNUM(D43,21))</f>
        <v>25</v>
      </c>
      <c r="D43" s="5">
        <v>42173</v>
      </c>
      <c r="E43" s="134">
        <v>51.93072125449053</v>
      </c>
      <c r="F43" s="20">
        <f>+IF(E43="","",E43/faktor)</f>
        <v>51.93072125449053</v>
      </c>
      <c r="G43" s="10">
        <v>21588.187335039373</v>
      </c>
      <c r="H43" s="10">
        <v>14.513182788397225</v>
      </c>
      <c r="I43" s="8">
        <v>6</v>
      </c>
      <c r="J43" s="21">
        <f>+IF(F43="","",G43/H43)</f>
        <v>1487.4881443854179</v>
      </c>
      <c r="K43" s="22">
        <f>+IF(F43="","",G43/I43)</f>
        <v>3598.0312225065622</v>
      </c>
      <c r="L43" s="23">
        <f>+IF(F43="","",H43/F43)</f>
        <v>0.2794720049674305</v>
      </c>
      <c r="M43" s="24">
        <f>+IF(F43="","",G43/F43)</f>
        <v>415.7112940766755</v>
      </c>
      <c r="O43" s="4"/>
    </row>
    <row r="44" spans="1:15" ht="12.75">
      <c r="A44" s="17">
        <f>+IF(F44="","",WEEKDAY(D44,2))</f>
        <v>5</v>
      </c>
      <c r="B44" s="18">
        <f>+IF(F44="","",MONTH(D44))</f>
        <v>6</v>
      </c>
      <c r="C44" s="19">
        <f>+IF(F44="","",WEEKNUM(D44,21))</f>
        <v>25</v>
      </c>
      <c r="D44" s="5">
        <v>42174</v>
      </c>
      <c r="E44" s="134">
        <v>50.57413815794688</v>
      </c>
      <c r="F44" s="20">
        <f>+IF(E44="","",E44/faktor)</f>
        <v>50.57413815794688</v>
      </c>
      <c r="G44" s="10">
        <v>31121.551737335154</v>
      </c>
      <c r="H44" s="10">
        <v>14.304146907805574</v>
      </c>
      <c r="I44" s="8">
        <v>7</v>
      </c>
      <c r="J44" s="21">
        <f>+IF(F44="","",G44/H44)</f>
        <v>2175.7013499597488</v>
      </c>
      <c r="K44" s="22">
        <f>+IF(F44="","",G44/I44)</f>
        <v>4445.93596247645</v>
      </c>
      <c r="L44" s="23">
        <f>+IF(F44="","",H44/F44)</f>
        <v>0.2828352084445342</v>
      </c>
      <c r="M44" s="24">
        <f>+IF(F44="","",G44/F44)</f>
        <v>615.36494482892</v>
      </c>
      <c r="O44" s="4"/>
    </row>
    <row r="45" spans="1:17" ht="12.75">
      <c r="A45" s="17">
        <f>+IF(F45="","",WEEKDAY(D45,2))</f>
        <v>6</v>
      </c>
      <c r="B45" s="18">
        <f>+IF(F45="","",MONTH(D45))</f>
        <v>6</v>
      </c>
      <c r="C45" s="19">
        <f>+IF(F45="","",WEEKNUM(D45,21))</f>
        <v>25</v>
      </c>
      <c r="D45" s="5">
        <v>42175</v>
      </c>
      <c r="E45" s="134">
        <v>56.86989532921176</v>
      </c>
      <c r="F45" s="20">
        <f>+IF(E45="","",E45/faktor)</f>
        <v>56.86989532921176</v>
      </c>
      <c r="G45" s="10">
        <v>54721.78732315856</v>
      </c>
      <c r="H45" s="10">
        <v>28.990239549908075</v>
      </c>
      <c r="I45" s="8">
        <v>10</v>
      </c>
      <c r="J45" s="21">
        <f>+IF(F45="","",G45/H45)</f>
        <v>1887.5934856955012</v>
      </c>
      <c r="K45" s="22">
        <f>+IF(F45="","",G45/I45)</f>
        <v>5472.178732315856</v>
      </c>
      <c r="L45" s="23">
        <f>+IF(F45="","",H45/F45)</f>
        <v>0.5097642501729199</v>
      </c>
      <c r="M45" s="24">
        <f>+IF(F45="","",G45/F45)</f>
        <v>962.2276778668555</v>
      </c>
      <c r="O45" s="4"/>
      <c r="Q45" s="27"/>
    </row>
    <row r="46" spans="1:15" ht="12.75">
      <c r="A46" s="17">
        <f>+IF(F46="","",WEEKDAY(D46,2))</f>
        <v>1</v>
      </c>
      <c r="B46" s="18">
        <f>+IF(F46="","",MONTH(D46))</f>
        <v>6</v>
      </c>
      <c r="C46" s="19">
        <f>+IF(F46="","",WEEKNUM(D46,21))</f>
        <v>26</v>
      </c>
      <c r="D46" s="5">
        <v>42177</v>
      </c>
      <c r="E46" s="134">
        <v>73.96100957754015</v>
      </c>
      <c r="F46" s="20">
        <f>+IF(E46="","",E46/faktor)</f>
        <v>73.96100957754015</v>
      </c>
      <c r="G46" s="10">
        <v>22493.634278294216</v>
      </c>
      <c r="H46" s="10">
        <v>10.465962451163643</v>
      </c>
      <c r="I46" s="8">
        <v>6</v>
      </c>
      <c r="J46" s="21">
        <f>+IF(F46="","",G46/H46)</f>
        <v>2149.217941804606</v>
      </c>
      <c r="K46" s="22">
        <f>+IF(F46="","",G46/I46)</f>
        <v>3748.9390463823693</v>
      </c>
      <c r="L46" s="23">
        <f>+IF(F46="","",H46/F46)</f>
        <v>0.14150648444287672</v>
      </c>
      <c r="M46" s="24">
        <f>+IF(F46="","",G46/F46)</f>
        <v>304.1282752463251</v>
      </c>
      <c r="O46" s="4"/>
    </row>
    <row r="47" spans="1:15" ht="12.75">
      <c r="A47" s="17">
        <f>+IF(F47="","",WEEKDAY(D47,2))</f>
        <v>2</v>
      </c>
      <c r="B47" s="18">
        <f>+IF(F47="","",MONTH(D47))</f>
        <v>6</v>
      </c>
      <c r="C47" s="19">
        <f>+IF(F47="","",WEEKNUM(D47,21))</f>
        <v>26</v>
      </c>
      <c r="D47" s="5">
        <v>42178</v>
      </c>
      <c r="E47" s="134">
        <v>53.34999669275829</v>
      </c>
      <c r="F47" s="20">
        <f>+IF(E47="","",E47/faktor)</f>
        <v>53.34999669275829</v>
      </c>
      <c r="G47" s="10">
        <v>26755.57851779948</v>
      </c>
      <c r="H47" s="10">
        <v>6.417694501892974</v>
      </c>
      <c r="I47" s="8">
        <v>6</v>
      </c>
      <c r="J47" s="21">
        <f>+IF(F47="","",G47/H47)</f>
        <v>4169.032743753634</v>
      </c>
      <c r="K47" s="22">
        <f>+IF(F47="","",G47/I47)</f>
        <v>4459.263086299913</v>
      </c>
      <c r="L47" s="23">
        <f>+IF(F47="","",H47/F47)</f>
        <v>0.12029418743645602</v>
      </c>
      <c r="M47" s="24">
        <f>+IF(F47="","",G47/F47)</f>
        <v>501.5104063058222</v>
      </c>
      <c r="O47" s="4"/>
    </row>
    <row r="48" spans="1:15" ht="12.75">
      <c r="A48" s="17">
        <f>+IF(F48="","",WEEKDAY(D48,2))</f>
        <v>3</v>
      </c>
      <c r="B48" s="18">
        <f>+IF(F48="","",MONTH(D48))</f>
        <v>6</v>
      </c>
      <c r="C48" s="19">
        <f>+IF(F48="","",WEEKNUM(D48,21))</f>
        <v>26</v>
      </c>
      <c r="D48" s="5">
        <v>42179</v>
      </c>
      <c r="E48" s="134">
        <v>37.20818754620806</v>
      </c>
      <c r="F48" s="20">
        <f>+IF(E48="","",E48/faktor)</f>
        <v>37.20818754620806</v>
      </c>
      <c r="G48" s="10">
        <v>3253.49273520279</v>
      </c>
      <c r="H48" s="10">
        <v>12.76426445005579</v>
      </c>
      <c r="I48" s="8">
        <v>6</v>
      </c>
      <c r="J48" s="21">
        <f>+IF(F48="","",G48/H48)</f>
        <v>254.8907340437129</v>
      </c>
      <c r="K48" s="22">
        <f>+IF(F48="","",G48/I48)</f>
        <v>542.248789200465</v>
      </c>
      <c r="L48" s="23">
        <f>+IF(F48="","",H48/F48)</f>
        <v>0.3430498847653926</v>
      </c>
      <c r="M48" s="24">
        <f>+IF(F48="","",G48/F48)</f>
        <v>87.44023694146205</v>
      </c>
      <c r="O48" s="4"/>
    </row>
    <row r="49" spans="1:15" ht="12.75">
      <c r="A49" s="17">
        <f>+IF(F49="","",WEEKDAY(D49,2))</f>
        <v>4</v>
      </c>
      <c r="B49" s="18">
        <f>+IF(F49="","",MONTH(D49))</f>
        <v>6</v>
      </c>
      <c r="C49" s="19">
        <f>+IF(F49="","",WEEKNUM(D49,21))</f>
        <v>26</v>
      </c>
      <c r="D49" s="5">
        <v>42180</v>
      </c>
      <c r="E49" s="134">
        <v>47.05287116806419</v>
      </c>
      <c r="F49" s="20">
        <f>+IF(E49="","",E49/faktor)</f>
        <v>47.05287116806419</v>
      </c>
      <c r="G49" s="10">
        <v>16991.822173908757</v>
      </c>
      <c r="H49" s="10">
        <v>10.000648121959784</v>
      </c>
      <c r="I49" s="8">
        <v>7</v>
      </c>
      <c r="J49" s="21">
        <f>+IF(F49="","",G49/H49)</f>
        <v>1699.0720967971565</v>
      </c>
      <c r="K49" s="22">
        <f>+IF(F49="","",G49/I49)</f>
        <v>2427.403167701251</v>
      </c>
      <c r="L49" s="23">
        <f>+IF(F49="","",H49/F49)</f>
        <v>0.2125406563658849</v>
      </c>
      <c r="M49" s="24">
        <f>+IF(F49="","",G49/F49)</f>
        <v>361.12189866622793</v>
      </c>
      <c r="O49" s="4"/>
    </row>
    <row r="50" spans="1:15" ht="12.75">
      <c r="A50" s="17">
        <f>+IF(F50="","",WEEKDAY(D50,2))</f>
        <v>5</v>
      </c>
      <c r="B50" s="18">
        <f>+IF(F50="","",MONTH(D50))</f>
        <v>6</v>
      </c>
      <c r="C50" s="19">
        <f>+IF(F50="","",WEEKNUM(D50,21))</f>
        <v>26</v>
      </c>
      <c r="D50" s="5">
        <v>42181</v>
      </c>
      <c r="E50" s="134">
        <v>32.56654796402669</v>
      </c>
      <c r="F50" s="20">
        <f>+IF(E50="","",E50/faktor)</f>
        <v>32.56654796402669</v>
      </c>
      <c r="G50" s="10">
        <v>33972.81761372714</v>
      </c>
      <c r="H50" s="10">
        <v>15.320744593060969</v>
      </c>
      <c r="I50" s="8">
        <v>7</v>
      </c>
      <c r="J50" s="21">
        <f>+IF(F50="","",G50/H50)</f>
        <v>2217.4390681451614</v>
      </c>
      <c r="K50" s="22">
        <f>+IF(F50="","",G50/I50)</f>
        <v>4853.259659103876</v>
      </c>
      <c r="L50" s="23">
        <f>+IF(F50="","",H50/F50)</f>
        <v>0.470444230379726</v>
      </c>
      <c r="M50" s="24">
        <f>+IF(F50="","",G50/F50)</f>
        <v>1043.1814158274874</v>
      </c>
      <c r="O50" s="4"/>
    </row>
    <row r="51" spans="1:24" ht="12.75">
      <c r="A51" s="17">
        <f>+IF(F51="","",WEEKDAY(D51,2))</f>
        <v>6</v>
      </c>
      <c r="B51" s="18">
        <f>+IF(F51="","",MONTH(D51))</f>
        <v>6</v>
      </c>
      <c r="C51" s="19">
        <f>+IF(F51="","",WEEKNUM(D51,21))</f>
        <v>26</v>
      </c>
      <c r="D51" s="5">
        <v>42182</v>
      </c>
      <c r="E51" s="134">
        <v>57.3434458738457</v>
      </c>
      <c r="F51" s="20">
        <f>+IF(E51="","",E51/faktor)</f>
        <v>57.3434458738457</v>
      </c>
      <c r="G51" s="10">
        <v>71038.44160395485</v>
      </c>
      <c r="H51" s="10">
        <v>21.193855533063694</v>
      </c>
      <c r="I51" s="8">
        <v>9</v>
      </c>
      <c r="J51" s="21">
        <f>+IF(F51="","",G51/H51)</f>
        <v>3351.8413623764964</v>
      </c>
      <c r="K51" s="22">
        <f>+IF(F51="","",G51/I51)</f>
        <v>7893.160178217206</v>
      </c>
      <c r="L51" s="23">
        <f>+IF(F51="","",H51/F51)</f>
        <v>0.3695950811831173</v>
      </c>
      <c r="M51" s="24">
        <f>+IF(F51="","",G51/F51)</f>
        <v>1238.8240804404716</v>
      </c>
      <c r="O51" s="4"/>
      <c r="Q51" s="2" t="s">
        <v>33</v>
      </c>
      <c r="V51" s="100" t="s">
        <v>27</v>
      </c>
      <c r="W51" s="27"/>
      <c r="X51" s="27">
        <v>2014</v>
      </c>
    </row>
    <row r="52" spans="1:15" ht="12.75">
      <c r="A52" s="17">
        <f>+IF(F52="","",WEEKDAY(D52,2))</f>
        <v>1</v>
      </c>
      <c r="B52" s="18">
        <f>+IF(F52="","",MONTH(D52))</f>
        <v>6</v>
      </c>
      <c r="C52" s="19">
        <f>+IF(F52="","",WEEKNUM(D52,21))</f>
        <v>27</v>
      </c>
      <c r="D52" s="5">
        <v>42184</v>
      </c>
      <c r="E52" s="134">
        <v>30.51835490622806</v>
      </c>
      <c r="F52" s="20">
        <f>+IF(E52="","",E52/faktor)</f>
        <v>30.51835490622806</v>
      </c>
      <c r="G52" s="10">
        <v>24638.964139006224</v>
      </c>
      <c r="H52" s="10">
        <v>9.59156188475248</v>
      </c>
      <c r="I52" s="8">
        <v>6</v>
      </c>
      <c r="J52" s="21">
        <f>+IF(F52="","",G52/H52)</f>
        <v>2568.8166781443915</v>
      </c>
      <c r="K52" s="22">
        <f>+IF(F52="","",G52/I52)</f>
        <v>4106.494023167704</v>
      </c>
      <c r="L52" s="23">
        <f>+IF(F52="","",H52/F52)</f>
        <v>0.31428830008117753</v>
      </c>
      <c r="M52" s="24">
        <f>+IF(F52="","",G52/F52)</f>
        <v>807.3490269941781</v>
      </c>
      <c r="O52" s="4"/>
    </row>
    <row r="53" spans="1:25" ht="12.75">
      <c r="A53" s="17">
        <f>+IF(F53="","",WEEKDAY(D53,2))</f>
        <v>2</v>
      </c>
      <c r="B53" s="18">
        <f>+IF(F53="","",MONTH(D53))</f>
        <v>6</v>
      </c>
      <c r="C53" s="19">
        <f>+IF(F53="","",WEEKNUM(D53,21))</f>
        <v>27</v>
      </c>
      <c r="D53" s="5">
        <v>42185</v>
      </c>
      <c r="E53" s="134">
        <v>30.10411925943476</v>
      </c>
      <c r="F53" s="20">
        <f>+IF(E53="","",E53/faktor)</f>
        <v>30.10411925943476</v>
      </c>
      <c r="G53" s="10">
        <v>25538.08529768924</v>
      </c>
      <c r="H53" s="10">
        <v>19.21882018591296</v>
      </c>
      <c r="I53" s="8">
        <v>6</v>
      </c>
      <c r="J53" s="21">
        <f>+IF(F53="","",G53/H53)</f>
        <v>1328.806089585467</v>
      </c>
      <c r="K53" s="22">
        <f>+IF(F53="","",G53/I53)</f>
        <v>4256.347549614873</v>
      </c>
      <c r="L53" s="23">
        <f>+IF(F53="","",H53/F53)</f>
        <v>0.6384116412869212</v>
      </c>
      <c r="M53" s="24">
        <f>+IF(F53="","",G53/F53)</f>
        <v>848.3252766043137</v>
      </c>
      <c r="O53" s="4"/>
      <c r="Q53" s="30" t="s">
        <v>19</v>
      </c>
      <c r="R53" s="29" t="s">
        <v>18</v>
      </c>
      <c r="S53" s="30" t="s">
        <v>20</v>
      </c>
      <c r="T53" s="30" t="s">
        <v>16</v>
      </c>
      <c r="U53" s="30" t="s">
        <v>17</v>
      </c>
      <c r="V53" s="29" t="s">
        <v>1</v>
      </c>
      <c r="W53" s="29" t="s">
        <v>12</v>
      </c>
      <c r="X53" s="29" t="s">
        <v>5</v>
      </c>
      <c r="Y53" s="29" t="s">
        <v>4</v>
      </c>
    </row>
    <row r="54" spans="1:25" ht="12.75">
      <c r="A54" s="17">
        <f>+IF(F54="","",WEEKDAY(D54,2))</f>
        <v>3</v>
      </c>
      <c r="B54" s="18">
        <f>+IF(F54="","",MONTH(D54))</f>
        <v>7</v>
      </c>
      <c r="C54" s="19">
        <f>+IF(F54="","",WEEKNUM(D54,21))</f>
        <v>27</v>
      </c>
      <c r="D54" s="5">
        <v>42186</v>
      </c>
      <c r="E54" s="134">
        <v>22.709822195970723</v>
      </c>
      <c r="F54" s="20">
        <f>+IF(E54="","",E54/faktor)</f>
        <v>22.709822195970723</v>
      </c>
      <c r="G54" s="10">
        <v>47974.24417691739</v>
      </c>
      <c r="H54" s="10">
        <v>8.83093974638466</v>
      </c>
      <c r="I54" s="8">
        <v>7</v>
      </c>
      <c r="J54" s="21">
        <f>+IF(F54="","",G54/H54)</f>
        <v>5432.518571600242</v>
      </c>
      <c r="K54" s="22">
        <f>+IF(F54="","",G54/I54)</f>
        <v>6853.463453845341</v>
      </c>
      <c r="L54" s="23">
        <f>+IF(F54="","",H54/F54)</f>
        <v>0.38885992458150925</v>
      </c>
      <c r="M54" s="24">
        <f>+IF(F54="","",G54/F54)</f>
        <v>2112.488762040118</v>
      </c>
      <c r="O54" s="4"/>
      <c r="P54" s="27" t="s">
        <v>19</v>
      </c>
      <c r="Q54" s="28">
        <f>SUBTOTAL(1,E29:E55)</f>
        <v>42.77079804949152</v>
      </c>
      <c r="R54" s="50">
        <f>SUBTOTAL(1,F29:F55)</f>
        <v>42.77079804949152</v>
      </c>
      <c r="S54" s="28">
        <f>SUBTOTAL(1,G29:G55)</f>
        <v>27702.949235793134</v>
      </c>
      <c r="T54" s="28">
        <f aca="true" t="shared" si="1" ref="T54:Y54">SUBTOTAL(1,H29:H55)</f>
        <v>11.914017725855526</v>
      </c>
      <c r="U54" s="52">
        <f t="shared" si="1"/>
        <v>7.092592592592593</v>
      </c>
      <c r="V54" s="50">
        <f t="shared" si="1"/>
        <v>2449.073145824402</v>
      </c>
      <c r="W54" s="50">
        <f t="shared" si="1"/>
        <v>3776.5856352610926</v>
      </c>
      <c r="X54" s="51">
        <f t="shared" si="1"/>
        <v>0.30807416541320765</v>
      </c>
      <c r="Y54" s="50">
        <f t="shared" si="1"/>
        <v>690.1173714304954</v>
      </c>
    </row>
    <row r="55" spans="1:25" ht="13" thickBot="1">
      <c r="A55" s="37">
        <f>+IF(F55="","",WEEKDAY(D55,2))</f>
        <v>4</v>
      </c>
      <c r="B55" s="38">
        <f>+IF(F55="","",MONTH(D55))</f>
        <v>7</v>
      </c>
      <c r="C55" s="39">
        <f>+IF(F55="","",WEEKNUM(D55,21))</f>
        <v>27</v>
      </c>
      <c r="D55" s="40">
        <v>42187</v>
      </c>
      <c r="E55" s="135">
        <v>10.803610440052044</v>
      </c>
      <c r="F55" s="42">
        <f>+IF(E55="","",E55/faktor)</f>
        <v>10.803610440052044</v>
      </c>
      <c r="G55" s="43">
        <v>5966.374629067268</v>
      </c>
      <c r="H55" s="43">
        <v>8.200748644703626</v>
      </c>
      <c r="I55" s="44">
        <v>5.5</v>
      </c>
      <c r="J55" s="45">
        <f>+IF(F55="","",G55/H55)</f>
        <v>727.540239014714</v>
      </c>
      <c r="K55" s="46">
        <f>+IF(F55="","",G55/I55)</f>
        <v>1084.7953871031395</v>
      </c>
      <c r="L55" s="47">
        <f>+IF(F55="","",H55/F55)</f>
        <v>0.7590748194974829</v>
      </c>
      <c r="M55" s="48">
        <f>+IF(F55="","",G55/F55)</f>
        <v>552.2574756072495</v>
      </c>
      <c r="O55" s="4"/>
      <c r="P55" s="27" t="s">
        <v>38</v>
      </c>
      <c r="Q55" s="28">
        <f>SUBTOTAL(1,E$6:E$183)</f>
        <v>40.35225620589171</v>
      </c>
      <c r="R55" s="50">
        <f>SUBTOTAL(1,$F$6:$F$183)</f>
        <v>40.35225620589171</v>
      </c>
      <c r="S55" s="28">
        <f>SUBTOTAL(1,$G$6:$G$183)</f>
        <v>29863.374410101547</v>
      </c>
      <c r="T55" s="28">
        <f>SUBTOTAL(1,$H$6:$H$183)</f>
        <v>11.266350038071277</v>
      </c>
      <c r="U55" s="52">
        <f>SUBTOTAL(1,$I$6:$I$183)</f>
        <v>6.907407407407407</v>
      </c>
      <c r="V55" s="50">
        <f>SUBTOTAL(1,$J$6:$J$183)</f>
        <v>2889.3347602742747</v>
      </c>
      <c r="W55" s="50">
        <f>SUBTOTAL(1,$K$6:$K$183)</f>
        <v>4402.631508121168</v>
      </c>
      <c r="X55" s="51">
        <f>SUBTOTAL(1,$L$6:$L$183)</f>
        <v>0.2989596437009028</v>
      </c>
      <c r="Y55" s="50">
        <f>SUBTOTAL(1,$M$6:$M$183)</f>
        <v>794.2486756914358</v>
      </c>
    </row>
    <row r="56" spans="1:15" ht="13" thickTop="1">
      <c r="A56" s="90">
        <f>+IF(F56="","",WEEKDAY(D56,2))</f>
        <v>5</v>
      </c>
      <c r="B56" s="91">
        <f>+IF(F56="","",MONTH(D56))</f>
        <v>7</v>
      </c>
      <c r="C56" s="92">
        <f>+IF(F56="","",WEEKNUM(D56,21))</f>
        <v>27</v>
      </c>
      <c r="D56" s="33">
        <v>42188</v>
      </c>
      <c r="E56" s="136">
        <v>26.329421587334537</v>
      </c>
      <c r="F56" s="94">
        <f>+IF(E56="","",E56/faktor)</f>
        <v>26.329421587334537</v>
      </c>
      <c r="G56" s="34">
        <v>33286.02124253796</v>
      </c>
      <c r="H56" s="34">
        <v>12.476753337758057</v>
      </c>
      <c r="I56" s="35">
        <v>8</v>
      </c>
      <c r="J56" s="95">
        <f>+IF(F56="","",G56/H56)</f>
        <v>2667.8431753399645</v>
      </c>
      <c r="K56" s="96">
        <f>+IF(F56="","",G56/I56)</f>
        <v>4160.752655317245</v>
      </c>
      <c r="L56" s="97">
        <f>+IF(F56="","",H56/F56)</f>
        <v>0.4738711519496446</v>
      </c>
      <c r="M56" s="98">
        <f>+IF(F56="","",G56/F56)</f>
        <v>1264.2139187193468</v>
      </c>
      <c r="O56" s="4"/>
    </row>
    <row r="57" spans="1:15" ht="12.75">
      <c r="A57" s="17">
        <f>+IF(F57="","",WEEKDAY(D57,2))</f>
        <v>6</v>
      </c>
      <c r="B57" s="18">
        <f>+IF(F57="","",MONTH(D57))</f>
        <v>7</v>
      </c>
      <c r="C57" s="19">
        <f>+IF(F57="","",WEEKNUM(D57,21))</f>
        <v>27</v>
      </c>
      <c r="D57" s="5">
        <v>42189</v>
      </c>
      <c r="E57" s="134">
        <v>51.82671618503021</v>
      </c>
      <c r="F57" s="20">
        <f>+IF(E57="","",E57/faktor)</f>
        <v>51.82671618503021</v>
      </c>
      <c r="G57" s="10">
        <v>32598.06883224742</v>
      </c>
      <c r="H57" s="10">
        <v>18.255231086398247</v>
      </c>
      <c r="I57" s="8">
        <v>9</v>
      </c>
      <c r="J57" s="21">
        <f>+IF(F57="","",G57/H57)</f>
        <v>1785.6837132308804</v>
      </c>
      <c r="K57" s="22">
        <f>+IF(F57="","",G57/I57)</f>
        <v>3622.007648027491</v>
      </c>
      <c r="L57" s="23">
        <f>+IF(F57="","",H57/F57)</f>
        <v>0.3522359205862853</v>
      </c>
      <c r="M57" s="24">
        <f>+IF(F57="","",G57/F57)</f>
        <v>628.9819466058154</v>
      </c>
      <c r="O57" s="4"/>
    </row>
    <row r="58" spans="1:15" ht="12.75">
      <c r="A58" s="17">
        <f>+IF(F58="","",WEEKDAY(D58,2))</f>
        <v>1</v>
      </c>
      <c r="B58" s="18">
        <f>+IF(F58="","",MONTH(D58))</f>
        <v>7</v>
      </c>
      <c r="C58" s="19">
        <f>+IF(F58="","",WEEKNUM(D58,21))</f>
        <v>28</v>
      </c>
      <c r="D58" s="5">
        <v>42191</v>
      </c>
      <c r="E58" s="134">
        <v>28.4163941657339</v>
      </c>
      <c r="F58" s="20">
        <f>+IF(E58="","",E58/faktor)</f>
        <v>28.4163941657339</v>
      </c>
      <c r="G58" s="10">
        <v>50677.52390352348</v>
      </c>
      <c r="H58" s="10">
        <v>13.338024381232591</v>
      </c>
      <c r="I58" s="8">
        <v>7</v>
      </c>
      <c r="J58" s="21">
        <f>+IF(F58="","",G58/H58)</f>
        <v>3799.477527933584</v>
      </c>
      <c r="K58" s="22">
        <f>+IF(F58="","",G58/I58)</f>
        <v>7239.646271931925</v>
      </c>
      <c r="L58" s="23">
        <f>+IF(F58="","",H58/F58)</f>
        <v>0.4693777930950978</v>
      </c>
      <c r="M58" s="24">
        <f>+IF(F58="","",G58/F58)</f>
        <v>1783.3903769758833</v>
      </c>
      <c r="O58" s="4"/>
    </row>
    <row r="59" spans="1:15" ht="12.75">
      <c r="A59" s="17">
        <f>+IF(F59="","",WEEKDAY(D59,2))</f>
        <v>2</v>
      </c>
      <c r="B59" s="18">
        <f>+IF(F59="","",MONTH(D59))</f>
        <v>7</v>
      </c>
      <c r="C59" s="19">
        <f>+IF(F59="","",WEEKNUM(D59,21))</f>
        <v>28</v>
      </c>
      <c r="D59" s="5">
        <v>42192</v>
      </c>
      <c r="E59" s="134">
        <v>19.627773681910917</v>
      </c>
      <c r="F59" s="20">
        <f>+IF(E59="","",E59/faktor)</f>
        <v>19.627773681910917</v>
      </c>
      <c r="G59" s="10">
        <v>8663.26027783424</v>
      </c>
      <c r="H59" s="10">
        <v>5.038234113002369</v>
      </c>
      <c r="I59" s="8">
        <v>6.5</v>
      </c>
      <c r="J59" s="21">
        <f>+IF(F59="","",G59/H59)</f>
        <v>1719.503318727612</v>
      </c>
      <c r="K59" s="22">
        <f>+IF(F59="","",G59/I59)</f>
        <v>1332.80927351296</v>
      </c>
      <c r="L59" s="23">
        <f>+IF(F59="","",H59/F59)</f>
        <v>0.2566890262060459</v>
      </c>
      <c r="M59" s="24">
        <f>+IF(F59="","",G59/F59)</f>
        <v>441.3776324422549</v>
      </c>
      <c r="O59" s="4"/>
    </row>
    <row r="60" spans="1:15" ht="12.75">
      <c r="A60" s="17">
        <f>+IF(F60="","",WEEKDAY(D60,2))</f>
        <v>3</v>
      </c>
      <c r="B60" s="18">
        <f>+IF(F60="","",MONTH(D60))</f>
        <v>7</v>
      </c>
      <c r="C60" s="19">
        <f>+IF(F60="","",WEEKNUM(D60,21))</f>
        <v>28</v>
      </c>
      <c r="D60" s="5">
        <v>42193</v>
      </c>
      <c r="E60" s="134">
        <v>24.395448140538473</v>
      </c>
      <c r="F60" s="20">
        <f>+IF(E60="","",E60/faktor)</f>
        <v>24.395448140538473</v>
      </c>
      <c r="G60" s="10">
        <v>16569.293151458944</v>
      </c>
      <c r="H60" s="10">
        <v>7.703152967245474</v>
      </c>
      <c r="I60" s="8">
        <v>7</v>
      </c>
      <c r="J60" s="21">
        <f>+IF(F60="","",G60/H60)</f>
        <v>2150.975480029168</v>
      </c>
      <c r="K60" s="22">
        <f>+IF(F60="","",G60/I60)</f>
        <v>2367.041878779849</v>
      </c>
      <c r="L60" s="23">
        <f>+IF(F60="","",H60/F60)</f>
        <v>0.31576189635331886</v>
      </c>
      <c r="M60" s="24">
        <f>+IF(F60="","",G60/F60)</f>
        <v>679.1960965835003</v>
      </c>
      <c r="O60" s="4"/>
    </row>
    <row r="61" spans="1:15" ht="12.75">
      <c r="A61" s="17">
        <f>+IF(F61="","",WEEKDAY(D61,2))</f>
        <v>4</v>
      </c>
      <c r="B61" s="18">
        <f>+IF(F61="","",MONTH(D61))</f>
        <v>7</v>
      </c>
      <c r="C61" s="19">
        <f>+IF(F61="","",WEEKNUM(D61,21))</f>
        <v>28</v>
      </c>
      <c r="D61" s="5">
        <v>42194</v>
      </c>
      <c r="E61" s="134">
        <v>55.72420691374537</v>
      </c>
      <c r="F61" s="20">
        <f>+IF(E61="","",E61/faktor)</f>
        <v>55.72420691374537</v>
      </c>
      <c r="G61" s="10">
        <v>23701.595123198756</v>
      </c>
      <c r="H61" s="10">
        <v>14.515524974877795</v>
      </c>
      <c r="I61" s="8">
        <v>6</v>
      </c>
      <c r="J61" s="21">
        <f>+IF(F61="","",G61/H61)</f>
        <v>1632.8445002312635</v>
      </c>
      <c r="K61" s="22">
        <f>+IF(F61="","",G61/I61)</f>
        <v>3950.2658538664596</v>
      </c>
      <c r="L61" s="23">
        <f>+IF(F61="","",H61/F61)</f>
        <v>0.2604886777006293</v>
      </c>
      <c r="M61" s="24">
        <f>+IF(F61="","",G61/F61)</f>
        <v>425.3375047559867</v>
      </c>
      <c r="O61" s="4"/>
    </row>
    <row r="62" spans="1:15" ht="12.75">
      <c r="A62" s="17">
        <f>+IF(F62="","",WEEKDAY(D62,2))</f>
        <v>5</v>
      </c>
      <c r="B62" s="18">
        <f>+IF(F62="","",MONTH(D62))</f>
        <v>7</v>
      </c>
      <c r="C62" s="19">
        <f>+IF(F62="","",WEEKNUM(D62,21))</f>
        <v>28</v>
      </c>
      <c r="D62" s="5">
        <v>42195</v>
      </c>
      <c r="E62" s="134">
        <v>39.25110092656708</v>
      </c>
      <c r="F62" s="20">
        <f>+IF(E62="","",E62/faktor)</f>
        <v>39.25110092656708</v>
      </c>
      <c r="G62" s="10">
        <v>36949.256396594916</v>
      </c>
      <c r="H62" s="10">
        <v>9.227330645503207</v>
      </c>
      <c r="I62" s="8">
        <v>9</v>
      </c>
      <c r="J62" s="21">
        <f>+IF(F62="","",G62/H62)</f>
        <v>4004.3277754007386</v>
      </c>
      <c r="K62" s="22">
        <f>+IF(F62="","",G62/I62)</f>
        <v>4105.472932954991</v>
      </c>
      <c r="L62" s="23">
        <f>+IF(F62="","",H62/F62)</f>
        <v>0.23508463272829364</v>
      </c>
      <c r="M62" s="24">
        <f>+IF(F62="","",G62/F62)</f>
        <v>941.3559244037876</v>
      </c>
      <c r="O62" s="4"/>
    </row>
    <row r="63" spans="1:15" ht="12.75">
      <c r="A63" s="17">
        <f>+IF(F63="","",WEEKDAY(D63,2))</f>
        <v>6</v>
      </c>
      <c r="B63" s="18">
        <f>+IF(F63="","",MONTH(D63))</f>
        <v>7</v>
      </c>
      <c r="C63" s="19">
        <f>+IF(F63="","",WEEKNUM(D63,21))</f>
        <v>28</v>
      </c>
      <c r="D63" s="5">
        <v>42196</v>
      </c>
      <c r="E63" s="134">
        <v>68.94462102296504</v>
      </c>
      <c r="F63" s="20">
        <f>+IF(E63="","",E63/faktor)</f>
        <v>68.94462102296504</v>
      </c>
      <c r="G63" s="10">
        <v>36577.273696568</v>
      </c>
      <c r="H63" s="10">
        <v>21.70495249490074</v>
      </c>
      <c r="I63" s="8">
        <v>9</v>
      </c>
      <c r="J63" s="21">
        <f>+IF(F63="","",G63/H63)</f>
        <v>1685.2040429556937</v>
      </c>
      <c r="K63" s="22">
        <f>+IF(F63="","",G63/I63)</f>
        <v>4064.1415218408893</v>
      </c>
      <c r="L63" s="23">
        <f>+IF(F63="","",H63/F63)</f>
        <v>0.314817199265929</v>
      </c>
      <c r="M63" s="24">
        <f>+IF(F63="","",G63/F63)</f>
        <v>530.5312169949318</v>
      </c>
      <c r="O63" s="4"/>
    </row>
    <row r="64" spans="1:15" ht="12.75">
      <c r="A64" s="17">
        <f>+IF(F64="","",WEEKDAY(D64,2))</f>
        <v>1</v>
      </c>
      <c r="B64" s="18">
        <f>+IF(F64="","",MONTH(D64))</f>
        <v>7</v>
      </c>
      <c r="C64" s="19">
        <f>+IF(F64="","",WEEKNUM(D64,21))</f>
        <v>29</v>
      </c>
      <c r="D64" s="5">
        <v>42198</v>
      </c>
      <c r="E64" s="134">
        <v>47.45452192670817</v>
      </c>
      <c r="F64" s="20">
        <f>+IF(E64="","",E64/faktor)</f>
        <v>47.45452192670817</v>
      </c>
      <c r="G64" s="10">
        <v>23773.661776852437</v>
      </c>
      <c r="H64" s="10">
        <v>7.413046112699839</v>
      </c>
      <c r="I64" s="8">
        <v>4</v>
      </c>
      <c r="J64" s="21">
        <f>+IF(F64="","",G64/H64)</f>
        <v>3207.0030882613846</v>
      </c>
      <c r="K64" s="22">
        <f>+IF(F64="","",G64/I64)</f>
        <v>5943.415444213109</v>
      </c>
      <c r="L64" s="23">
        <f>+IF(F64="","",H64/F64)</f>
        <v>0.15621369285205375</v>
      </c>
      <c r="M64" s="24">
        <f>+IF(F64="","",G64/F64)</f>
        <v>500.97779540525175</v>
      </c>
      <c r="O64" s="4"/>
    </row>
    <row r="65" spans="1:15" ht="12.75">
      <c r="A65" s="17">
        <f>+IF(F65="","",WEEKDAY(D65,2))</f>
        <v>2</v>
      </c>
      <c r="B65" s="18">
        <f>+IF(F65="","",MONTH(D65))</f>
        <v>7</v>
      </c>
      <c r="C65" s="19">
        <f>+IF(F65="","",WEEKNUM(D65,21))</f>
        <v>29</v>
      </c>
      <c r="D65" s="5">
        <v>42199</v>
      </c>
      <c r="E65" s="134">
        <v>46.989822661072694</v>
      </c>
      <c r="F65" s="20">
        <f>+IF(E65="","",E65/faktor)</f>
        <v>46.989822661072694</v>
      </c>
      <c r="G65" s="10">
        <v>4834.821330378127</v>
      </c>
      <c r="H65" s="10">
        <v>11.659612396947368</v>
      </c>
      <c r="I65" s="8">
        <v>5</v>
      </c>
      <c r="J65" s="21">
        <f>+IF(F65="","",G65/H65)</f>
        <v>414.66398416845686</v>
      </c>
      <c r="K65" s="22">
        <f>+IF(F65="","",G65/I65)</f>
        <v>966.9642660756253</v>
      </c>
      <c r="L65" s="23">
        <f>+IF(F65="","",H65/F65)</f>
        <v>0.24813058949052863</v>
      </c>
      <c r="M65" s="24">
        <f>+IF(F65="","",G65/F65)</f>
        <v>102.89081883221043</v>
      </c>
      <c r="O65" s="4"/>
    </row>
    <row r="66" spans="1:15" ht="12.75">
      <c r="A66" s="17">
        <f>+IF(F66="","",WEEKDAY(D66,2))</f>
        <v>3</v>
      </c>
      <c r="B66" s="18">
        <f>+IF(F66="","",MONTH(D66))</f>
        <v>7</v>
      </c>
      <c r="C66" s="19">
        <f>+IF(F66="","",WEEKNUM(D66,21))</f>
        <v>29</v>
      </c>
      <c r="D66" s="5">
        <v>42200</v>
      </c>
      <c r="E66" s="134">
        <v>41.179534812357474</v>
      </c>
      <c r="F66" s="20">
        <f>+IF(E66="","",E66/faktor)</f>
        <v>41.179534812357474</v>
      </c>
      <c r="G66" s="10">
        <v>24500.910512572686</v>
      </c>
      <c r="H66" s="10">
        <v>16.46649570080327</v>
      </c>
      <c r="I66" s="8">
        <v>6</v>
      </c>
      <c r="J66" s="21">
        <f>+IF(F66="","",G66/H66)</f>
        <v>1487.9249937421403</v>
      </c>
      <c r="K66" s="22">
        <f>+IF(F66="","",G66/I66)</f>
        <v>4083.485085428781</v>
      </c>
      <c r="L66" s="23">
        <f>+IF(F66="","",H66/F66)</f>
        <v>0.39987085273877054</v>
      </c>
      <c r="M66" s="24">
        <f>+IF(F66="","",G66/F66)</f>
        <v>594.9778360589994</v>
      </c>
      <c r="O66" s="4"/>
    </row>
    <row r="67" spans="1:15" ht="12.75">
      <c r="A67" s="17">
        <f>+IF(F67="","",WEEKDAY(D67,2))</f>
        <v>4</v>
      </c>
      <c r="B67" s="18">
        <f>+IF(F67="","",MONTH(D67))</f>
        <v>7</v>
      </c>
      <c r="C67" s="19">
        <f>+IF(F67="","",WEEKNUM(D67,21))</f>
        <v>29</v>
      </c>
      <c r="D67" s="5">
        <v>42201</v>
      </c>
      <c r="E67" s="134">
        <v>19.20975214708823</v>
      </c>
      <c r="F67" s="20">
        <f>+IF(E67="","",E67/faktor)</f>
        <v>19.20975214708823</v>
      </c>
      <c r="G67" s="10">
        <v>29852.28860706244</v>
      </c>
      <c r="H67" s="10">
        <v>3.2926033458659774</v>
      </c>
      <c r="I67" s="8">
        <v>4</v>
      </c>
      <c r="J67" s="21">
        <f>+IF(F67="","",G67/H67)</f>
        <v>9066.469741805806</v>
      </c>
      <c r="K67" s="22">
        <f>+IF(F67="","",G67/I67)</f>
        <v>7463.07215176561</v>
      </c>
      <c r="L67" s="23">
        <f>+IF(F67="","",H67/F67)</f>
        <v>0.17140269799707242</v>
      </c>
      <c r="M67" s="24">
        <f>+IF(F67="","",G67/F67)</f>
        <v>1554.0173750543356</v>
      </c>
      <c r="O67" s="4"/>
    </row>
    <row r="68" spans="1:15" ht="12.75">
      <c r="A68" s="17">
        <f>+IF(F68="","",WEEKDAY(D68,2))</f>
        <v>5</v>
      </c>
      <c r="B68" s="18">
        <f>+IF(F68="","",MONTH(D68))</f>
        <v>7</v>
      </c>
      <c r="C68" s="19">
        <f>+IF(F68="","",WEEKNUM(D68,21))</f>
        <v>29</v>
      </c>
      <c r="D68" s="5">
        <v>42202</v>
      </c>
      <c r="E68" s="134">
        <v>41.55950939635184</v>
      </c>
      <c r="F68" s="20">
        <f>+IF(E68="","",E68/faktor)</f>
        <v>41.55950939635184</v>
      </c>
      <c r="G68" s="10">
        <v>24794.47674252291</v>
      </c>
      <c r="H68" s="10">
        <v>11.536323070917259</v>
      </c>
      <c r="I68" s="8">
        <v>7</v>
      </c>
      <c r="J68" s="21">
        <f>+IF(F68="","",G68/H68)</f>
        <v>2149.2529803563734</v>
      </c>
      <c r="K68" s="22">
        <f>+IF(F68="","",G68/I68)</f>
        <v>3542.0681060747015</v>
      </c>
      <c r="L68" s="23">
        <f>+IF(F68="","",H68/F68)</f>
        <v>0.2775856413726081</v>
      </c>
      <c r="M68" s="24">
        <f>+IF(F68="","",G68/F68)</f>
        <v>596.6017670242135</v>
      </c>
      <c r="O68" s="4"/>
    </row>
    <row r="69" spans="1:15" ht="12.75">
      <c r="A69" s="17">
        <f>+IF(F69="","",WEEKDAY(D69,2))</f>
        <v>6</v>
      </c>
      <c r="B69" s="18">
        <f>+IF(F69="","",MONTH(D69))</f>
        <v>7</v>
      </c>
      <c r="C69" s="19">
        <f>+IF(F69="","",WEEKNUM(D69,21))</f>
        <v>29</v>
      </c>
      <c r="D69" s="5">
        <v>42203</v>
      </c>
      <c r="E69" s="134">
        <v>42.042832472948156</v>
      </c>
      <c r="F69" s="20">
        <f>+IF(E69="","",E69/faktor)</f>
        <v>42.042832472948156</v>
      </c>
      <c r="G69" s="10">
        <v>11613.311604799892</v>
      </c>
      <c r="H69" s="10">
        <v>13.757641069966542</v>
      </c>
      <c r="I69" s="8">
        <v>8</v>
      </c>
      <c r="J69" s="21">
        <f>+IF(F69="","",G69/H69)</f>
        <v>844.1353823477918</v>
      </c>
      <c r="K69" s="22">
        <f>+IF(F69="","",G69/I69)</f>
        <v>1451.6639505999865</v>
      </c>
      <c r="L69" s="23">
        <f>+IF(F69="","",H69/F69)</f>
        <v>0.32722916751193426</v>
      </c>
      <c r="M69" s="24">
        <f>+IF(F69="","",G69/F69)</f>
        <v>276.22571843303626</v>
      </c>
      <c r="O69" s="4"/>
    </row>
    <row r="70" spans="1:15" ht="12.75">
      <c r="A70" s="17">
        <f>+IF(F70="","",WEEKDAY(D70,2))</f>
        <v>1</v>
      </c>
      <c r="B70" s="18">
        <f>+IF(F70="","",MONTH(D70))</f>
        <v>7</v>
      </c>
      <c r="C70" s="19">
        <f>+IF(F70="","",WEEKNUM(D70,21))</f>
        <v>30</v>
      </c>
      <c r="D70" s="5">
        <v>42205</v>
      </c>
      <c r="E70" s="134">
        <v>50.59280368738356</v>
      </c>
      <c r="F70" s="20">
        <f>+IF(E70="","",E70/faktor)</f>
        <v>50.59280368738356</v>
      </c>
      <c r="G70" s="10">
        <v>23876.549595927423</v>
      </c>
      <c r="H70" s="10">
        <v>7.217441562190095</v>
      </c>
      <c r="I70" s="8">
        <v>6.5</v>
      </c>
      <c r="J70" s="21">
        <f>+IF(F70="","",G70/H70)</f>
        <v>3308.1735945060022</v>
      </c>
      <c r="K70" s="22">
        <f>+IF(F70="","",G70/I70)</f>
        <v>3673.3153224503726</v>
      </c>
      <c r="L70" s="23">
        <f>+IF(F70="","",H70/F70)</f>
        <v>0.142657473714783</v>
      </c>
      <c r="M70" s="24">
        <f>+IF(F70="","",G70/F70)</f>
        <v>471.93568760217914</v>
      </c>
      <c r="O70" s="4"/>
    </row>
    <row r="71" spans="1:15" ht="12.75">
      <c r="A71" s="17">
        <f>+IF(F71="","",WEEKDAY(D71,2))</f>
        <v>2</v>
      </c>
      <c r="B71" s="18">
        <f>+IF(F71="","",MONTH(D71))</f>
        <v>7</v>
      </c>
      <c r="C71" s="19">
        <f>+IF(F71="","",WEEKNUM(D71,21))</f>
        <v>30</v>
      </c>
      <c r="D71" s="5">
        <v>42206</v>
      </c>
      <c r="E71" s="134">
        <v>33.67332824644845</v>
      </c>
      <c r="F71" s="20">
        <f>+IF(E71="","",E71/faktor)</f>
        <v>33.67332824644845</v>
      </c>
      <c r="G71" s="10">
        <v>19708.53263119393</v>
      </c>
      <c r="H71" s="10">
        <v>8.850011129503173</v>
      </c>
      <c r="I71" s="8">
        <v>6</v>
      </c>
      <c r="J71" s="21">
        <f>+IF(F71="","",G71/H71)</f>
        <v>2226.950039135187</v>
      </c>
      <c r="K71" s="22">
        <f>+IF(F71="","",G71/I71)</f>
        <v>3284.755438532322</v>
      </c>
      <c r="L71" s="23">
        <f>+IF(F71="","",H71/F71)</f>
        <v>0.2628196139309927</v>
      </c>
      <c r="M71" s="24">
        <f>+IF(F71="","",G71/F71)</f>
        <v>585.2861495291189</v>
      </c>
      <c r="O71" s="4"/>
    </row>
    <row r="72" spans="1:17" ht="12.75">
      <c r="A72" s="17">
        <f>+IF(F72="","",WEEKDAY(D72,2))</f>
        <v>3</v>
      </c>
      <c r="B72" s="18">
        <f>+IF(F72="","",MONTH(D72))</f>
        <v>7</v>
      </c>
      <c r="C72" s="19">
        <f>+IF(F72="","",WEEKNUM(D72,21))</f>
        <v>30</v>
      </c>
      <c r="D72" s="5">
        <v>42207</v>
      </c>
      <c r="E72" s="134">
        <v>32.262596895139396</v>
      </c>
      <c r="F72" s="20">
        <f>+IF(E72="","",E72/faktor)</f>
        <v>32.262596895139396</v>
      </c>
      <c r="G72" s="10">
        <v>11172.720338309999</v>
      </c>
      <c r="H72" s="10">
        <v>9.845443071292959</v>
      </c>
      <c r="I72" s="8">
        <v>6</v>
      </c>
      <c r="J72" s="21">
        <f>+IF(F72="","",G72/H72)</f>
        <v>1134.811329201331</v>
      </c>
      <c r="K72" s="22">
        <f>+IF(F72="","",G72/I72)</f>
        <v>1862.1200563849998</v>
      </c>
      <c r="L72" s="23">
        <f>+IF(F72="","",H72/F72)</f>
        <v>0.30516585826283094</v>
      </c>
      <c r="M72" s="24">
        <f>+IF(F72="","",G72/F72)</f>
        <v>346.30567324210824</v>
      </c>
      <c r="O72" s="4"/>
      <c r="Q72" s="27"/>
    </row>
    <row r="73" spans="1:15" ht="12.75">
      <c r="A73" s="17">
        <f>+IF(F73="","",WEEKDAY(D73,2))</f>
        <v>4</v>
      </c>
      <c r="B73" s="18">
        <f>+IF(F73="","",MONTH(D73))</f>
        <v>7</v>
      </c>
      <c r="C73" s="19">
        <f>+IF(F73="","",WEEKNUM(D73,21))</f>
        <v>30</v>
      </c>
      <c r="D73" s="5">
        <v>42208</v>
      </c>
      <c r="E73" s="134">
        <v>33.05874758403683</v>
      </c>
      <c r="F73" s="20">
        <f>+IF(E73="","",E73/faktor)</f>
        <v>33.05874758403683</v>
      </c>
      <c r="G73" s="10">
        <v>14773.025397587466</v>
      </c>
      <c r="H73" s="10">
        <v>6.070124130703231</v>
      </c>
      <c r="I73" s="8">
        <v>6</v>
      </c>
      <c r="J73" s="21">
        <f>+IF(F73="","",G73/H73)</f>
        <v>2433.7270671062856</v>
      </c>
      <c r="K73" s="22">
        <f>+IF(F73="","",G73/I73)</f>
        <v>2462.170899597911</v>
      </c>
      <c r="L73" s="23">
        <f>+IF(F73="","",H73/F73)</f>
        <v>0.18361627630546806</v>
      </c>
      <c r="M73" s="24">
        <f>+IF(F73="","",G73/F73)</f>
        <v>446.87190160588415</v>
      </c>
      <c r="O73" s="4"/>
    </row>
    <row r="74" spans="1:15" ht="12.75">
      <c r="A74" s="17">
        <f>+IF(F74="","",WEEKDAY(D74,2))</f>
        <v>5</v>
      </c>
      <c r="B74" s="18">
        <f>+IF(F74="","",MONTH(D74))</f>
        <v>7</v>
      </c>
      <c r="C74" s="19">
        <f>+IF(F74="","",WEEKNUM(D74,21))</f>
        <v>30</v>
      </c>
      <c r="D74" s="5">
        <v>42209</v>
      </c>
      <c r="E74" s="134">
        <v>30.729705885934035</v>
      </c>
      <c r="F74" s="20">
        <f>+IF(E74="","",E74/faktor)</f>
        <v>30.729705885934035</v>
      </c>
      <c r="G74" s="10">
        <v>29543.473215290214</v>
      </c>
      <c r="H74" s="10">
        <v>2.432588891434232</v>
      </c>
      <c r="I74" s="8">
        <v>7</v>
      </c>
      <c r="J74" s="21">
        <f>+IF(F74="","",G74/H74)</f>
        <v>12144.86891694702</v>
      </c>
      <c r="K74" s="22">
        <f>+IF(F74="","",G74/I74)</f>
        <v>4220.496173612888</v>
      </c>
      <c r="L74" s="23">
        <f>+IF(F74="","",H74/F74)</f>
        <v>0.07916082569952958</v>
      </c>
      <c r="M74" s="24">
        <f>+IF(F74="","",G74/F74)</f>
        <v>961.3978514780775</v>
      </c>
      <c r="O74" s="4"/>
    </row>
    <row r="75" spans="1:15" ht="12.75">
      <c r="A75" s="17">
        <f>+IF(F75="","",WEEKDAY(D75,2))</f>
        <v>6</v>
      </c>
      <c r="B75" s="18">
        <f>+IF(F75="","",MONTH(D75))</f>
        <v>7</v>
      </c>
      <c r="C75" s="19">
        <f>+IF(F75="","",WEEKNUM(D75,21))</f>
        <v>30</v>
      </c>
      <c r="D75" s="5">
        <v>42210</v>
      </c>
      <c r="E75" s="134">
        <v>60.40402070674658</v>
      </c>
      <c r="F75" s="20">
        <f>+IF(E75="","",E75/faktor)</f>
        <v>60.40402070674658</v>
      </c>
      <c r="G75" s="10">
        <v>37273.273553636354</v>
      </c>
      <c r="H75" s="10">
        <v>11.774797590799867</v>
      </c>
      <c r="I75" s="8">
        <v>8</v>
      </c>
      <c r="J75" s="21">
        <f>+IF(F75="","",G75/H75)</f>
        <v>3165.5128902393612</v>
      </c>
      <c r="K75" s="22">
        <f>+IF(F75="","",G75/I75)</f>
        <v>4659.159194204544</v>
      </c>
      <c r="L75" s="23">
        <f>+IF(F75="","",H75/F75)</f>
        <v>0.19493400361484098</v>
      </c>
      <c r="M75" s="24">
        <f>+IF(F75="","",G75/F75)</f>
        <v>617.0661011887454</v>
      </c>
      <c r="O75" s="4"/>
    </row>
    <row r="76" spans="1:15" ht="12.75">
      <c r="A76" s="17">
        <f>+IF(F76="","",WEEKDAY(D76,2))</f>
        <v>1</v>
      </c>
      <c r="B76" s="18">
        <f>+IF(F76="","",MONTH(D76))</f>
        <v>7</v>
      </c>
      <c r="C76" s="19">
        <f>+IF(F76="","",WEEKNUM(D76,21))</f>
        <v>31</v>
      </c>
      <c r="D76" s="5">
        <v>42212</v>
      </c>
      <c r="E76" s="134">
        <v>35.78067071636479</v>
      </c>
      <c r="F76" s="20">
        <f>+IF(E76="","",E76/faktor)</f>
        <v>35.78067071636479</v>
      </c>
      <c r="G76" s="10">
        <v>37210.054041012525</v>
      </c>
      <c r="H76" s="10">
        <v>20.69511430970475</v>
      </c>
      <c r="I76" s="8">
        <v>5</v>
      </c>
      <c r="J76" s="21">
        <f>+IF(F76="","",G76/H76)</f>
        <v>1798.0115250469178</v>
      </c>
      <c r="K76" s="22">
        <f>+IF(F76="","",G76/I76)</f>
        <v>7442.010808202505</v>
      </c>
      <c r="L76" s="23">
        <f>+IF(F76="","",H76/F76)</f>
        <v>0.5783881043973709</v>
      </c>
      <c r="M76" s="24">
        <f>+IF(F76="","",G76/F76)</f>
        <v>1039.9484776565128</v>
      </c>
      <c r="O76" s="4"/>
    </row>
    <row r="77" spans="1:24" ht="12.75">
      <c r="A77" s="17">
        <f>+IF(F77="","",WEEKDAY(D77,2))</f>
        <v>2</v>
      </c>
      <c r="B77" s="18">
        <f>+IF(F77="","",MONTH(D77))</f>
        <v>7</v>
      </c>
      <c r="C77" s="19">
        <f>+IF(F77="","",WEEKNUM(D77,21))</f>
        <v>31</v>
      </c>
      <c r="D77" s="5">
        <v>42213</v>
      </c>
      <c r="E77" s="134">
        <v>73.14306145111223</v>
      </c>
      <c r="F77" s="20">
        <f>+IF(E77="","",E77/faktor)</f>
        <v>73.14306145111223</v>
      </c>
      <c r="G77" s="10">
        <v>74009.10736747102</v>
      </c>
      <c r="H77" s="10">
        <v>15.893481167070792</v>
      </c>
      <c r="I77" s="8">
        <v>6</v>
      </c>
      <c r="J77" s="21">
        <f>+IF(F77="","",G77/H77)</f>
        <v>4656.569985486136</v>
      </c>
      <c r="K77" s="22">
        <f>+IF(F77="","",G77/I77)</f>
        <v>12334.851227911837</v>
      </c>
      <c r="L77" s="23">
        <f>+IF(F77="","",H77/F77)</f>
        <v>0.21729308087129723</v>
      </c>
      <c r="M77" s="24">
        <f>+IF(F77="","",G77/F77)</f>
        <v>1011.8404384390943</v>
      </c>
      <c r="O77" s="4"/>
      <c r="Q77" s="2" t="s">
        <v>33</v>
      </c>
      <c r="V77" s="100" t="s">
        <v>28</v>
      </c>
      <c r="W77" s="27"/>
      <c r="X77" s="27">
        <v>2014</v>
      </c>
    </row>
    <row r="78" spans="1:15" ht="12.75">
      <c r="A78" s="17">
        <f>+IF(F78="","",WEEKDAY(D78,2))</f>
        <v>3</v>
      </c>
      <c r="B78" s="18">
        <f>+IF(F78="","",MONTH(D78))</f>
        <v>7</v>
      </c>
      <c r="C78" s="19">
        <f>+IF(F78="","",WEEKNUM(D78,21))</f>
        <v>31</v>
      </c>
      <c r="D78" s="5">
        <v>42214</v>
      </c>
      <c r="E78" s="134">
        <v>45.99407460686696</v>
      </c>
      <c r="F78" s="20">
        <f>+IF(E78="","",E78/faktor)</f>
        <v>45.99407460686696</v>
      </c>
      <c r="G78" s="10">
        <v>60460.758273374784</v>
      </c>
      <c r="H78" s="10">
        <v>16.114114578859194</v>
      </c>
      <c r="I78" s="8">
        <v>6</v>
      </c>
      <c r="J78" s="21">
        <f>+IF(F78="","",G78/H78)</f>
        <v>3752.03725761612</v>
      </c>
      <c r="K78" s="22">
        <f>+IF(F78="","",G78/I78)</f>
        <v>10076.793045562465</v>
      </c>
      <c r="L78" s="23">
        <f>+IF(F78="","",H78/F78)</f>
        <v>0.3503519685219048</v>
      </c>
      <c r="M78" s="24">
        <f>+IF(F78="","",G78/F78)</f>
        <v>1314.5336391733367</v>
      </c>
      <c r="O78" s="4"/>
    </row>
    <row r="79" spans="1:25" ht="12.75">
      <c r="A79" s="17">
        <f>+IF(F79="","",WEEKDAY(D79,2))</f>
        <v>4</v>
      </c>
      <c r="B79" s="18">
        <f>+IF(F79="","",MONTH(D79))</f>
        <v>7</v>
      </c>
      <c r="C79" s="19">
        <f>+IF(F79="","",WEEKNUM(D79,21))</f>
        <v>31</v>
      </c>
      <c r="D79" s="5">
        <v>42215</v>
      </c>
      <c r="E79" s="134">
        <v>37.435907425072585</v>
      </c>
      <c r="F79" s="20">
        <f>+IF(E79="","",E79/faktor)</f>
        <v>37.435907425072585</v>
      </c>
      <c r="G79" s="10">
        <v>14917.304381864173</v>
      </c>
      <c r="H79" s="10">
        <v>13.791643288074251</v>
      </c>
      <c r="I79" s="8">
        <v>6</v>
      </c>
      <c r="J79" s="21">
        <f>+IF(F79="","",G79/H79)</f>
        <v>1081.6190696262634</v>
      </c>
      <c r="K79" s="22">
        <f>+IF(F79="","",G79/I79)</f>
        <v>2486.217396977362</v>
      </c>
      <c r="L79" s="23">
        <f>+IF(F79="","",H79/F79)</f>
        <v>0.36840681144641735</v>
      </c>
      <c r="M79" s="24">
        <f>+IF(F79="","",G79/F79)</f>
        <v>398.4758326406522</v>
      </c>
      <c r="O79" s="4"/>
      <c r="Q79" s="30" t="s">
        <v>19</v>
      </c>
      <c r="R79" s="29" t="s">
        <v>18</v>
      </c>
      <c r="S79" s="30" t="s">
        <v>20</v>
      </c>
      <c r="T79" s="30" t="s">
        <v>16</v>
      </c>
      <c r="U79" s="30" t="s">
        <v>17</v>
      </c>
      <c r="V79" s="29" t="s">
        <v>1</v>
      </c>
      <c r="W79" s="29" t="s">
        <v>12</v>
      </c>
      <c r="X79" s="29" t="s">
        <v>5</v>
      </c>
      <c r="Y79" s="29" t="s">
        <v>4</v>
      </c>
    </row>
    <row r="80" spans="1:25" ht="12.75">
      <c r="A80" s="17">
        <f>+IF(F80="","",WEEKDAY(D80,2))</f>
        <v>5</v>
      </c>
      <c r="B80" s="18">
        <f>+IF(F80="","",MONTH(D80))</f>
        <v>7</v>
      </c>
      <c r="C80" s="19">
        <f>+IF(F80="","",WEEKNUM(D80,21))</f>
        <v>31</v>
      </c>
      <c r="D80" s="5">
        <v>42216</v>
      </c>
      <c r="E80" s="134">
        <v>24.003562337524745</v>
      </c>
      <c r="F80" s="20">
        <f>+IF(E80="","",E80/faktor)</f>
        <v>24.003562337524745</v>
      </c>
      <c r="G80" s="10">
        <v>45770.621108445885</v>
      </c>
      <c r="H80" s="10">
        <v>11.739713234877895</v>
      </c>
      <c r="I80" s="8">
        <v>7</v>
      </c>
      <c r="J80" s="21">
        <f>+IF(F80="","",G80/H80)</f>
        <v>3898.7852763272326</v>
      </c>
      <c r="K80" s="22">
        <f>+IF(F80="","",G80/I80)</f>
        <v>6538.660158349412</v>
      </c>
      <c r="L80" s="23">
        <f>+IF(F80="","",H80/F80)</f>
        <v>0.48908212330322376</v>
      </c>
      <c r="M80" s="24">
        <f>+IF(F80="","",G80/F80)</f>
        <v>1906.8261812494688</v>
      </c>
      <c r="O80" s="4"/>
      <c r="P80" s="27" t="s">
        <v>19</v>
      </c>
      <c r="Q80" s="28">
        <f>SUBTOTAL(1,E56:E81)</f>
        <v>40.63381490255139</v>
      </c>
      <c r="R80" s="50">
        <f>SUBTOTAL(1,F56:F81)</f>
        <v>40.63381490255139</v>
      </c>
      <c r="S80" s="28">
        <f>SUBTOTAL(1,G56:G81)</f>
        <v>30291.269603152687</v>
      </c>
      <c r="T80" s="28">
        <f aca="true" t="shared" si="2" ref="T80:Y80">SUBTOTAL(1,H56:H81)</f>
        <v>11.771512668227214</v>
      </c>
      <c r="U80" s="52">
        <f t="shared" si="2"/>
        <v>6.6923076923076925</v>
      </c>
      <c r="V80" s="50">
        <f t="shared" si="2"/>
        <v>3083.898727035644</v>
      </c>
      <c r="W80" s="50">
        <f t="shared" si="2"/>
        <v>4617.376228373035</v>
      </c>
      <c r="X80" s="51">
        <f t="shared" si="2"/>
        <v>0.2984211654090775</v>
      </c>
      <c r="Y80" s="50">
        <f t="shared" si="2"/>
        <v>797.012711932295</v>
      </c>
    </row>
    <row r="81" spans="1:25" ht="13" thickBot="1">
      <c r="A81" s="37">
        <f>+IF(F81="","",WEEKDAY(D81,2))</f>
        <v>6</v>
      </c>
      <c r="B81" s="38">
        <f>+IF(F81="","",MONTH(D81))</f>
        <v>8</v>
      </c>
      <c r="C81" s="39">
        <f>+IF(F81="","",WEEKNUM(D81,21))</f>
        <v>31</v>
      </c>
      <c r="D81" s="40">
        <v>42217</v>
      </c>
      <c r="E81" s="135">
        <v>46.44905188335409</v>
      </c>
      <c r="F81" s="42">
        <f>+IF(E81="","",E81/faktor)</f>
        <v>46.44905188335409</v>
      </c>
      <c r="G81" s="43">
        <v>60465.8265797041</v>
      </c>
      <c r="H81" s="43">
        <v>15.249930721278348</v>
      </c>
      <c r="I81" s="44">
        <v>9</v>
      </c>
      <c r="J81" s="45">
        <f>+IF(F81="","",G81/H81)</f>
        <v>3964.990247158019</v>
      </c>
      <c r="K81" s="46">
        <f>+IF(F81="","",G81/I81)</f>
        <v>6718.425175522678</v>
      </c>
      <c r="L81" s="47">
        <f>+IF(F81="","",H81/F81)</f>
        <v>0.32831522071914354</v>
      </c>
      <c r="M81" s="48">
        <f>+IF(F81="","",G81/F81)</f>
        <v>1301.7666481449364</v>
      </c>
      <c r="O81" s="4"/>
      <c r="P81" s="27" t="s">
        <v>38</v>
      </c>
      <c r="Q81" s="28">
        <f>SUBTOTAL(1,E$6:E$183)</f>
        <v>40.35225620589171</v>
      </c>
      <c r="R81" s="50">
        <f>SUBTOTAL(1,$F$6:$F$183)</f>
        <v>40.35225620589171</v>
      </c>
      <c r="S81" s="28">
        <f>SUBTOTAL(1,$G$6:$G$183)</f>
        <v>29863.374410101547</v>
      </c>
      <c r="T81" s="28">
        <f>SUBTOTAL(1,$H$6:$H$183)</f>
        <v>11.266350038071277</v>
      </c>
      <c r="U81" s="52">
        <f>SUBTOTAL(1,$I$6:$I$183)</f>
        <v>6.907407407407407</v>
      </c>
      <c r="V81" s="50">
        <f>SUBTOTAL(1,$J$6:$J$183)</f>
        <v>2889.3347602742747</v>
      </c>
      <c r="W81" s="50">
        <f>SUBTOTAL(1,$K$6:$K$183)</f>
        <v>4402.631508121168</v>
      </c>
      <c r="X81" s="51">
        <f>SUBTOTAL(1,$L$6:$L$183)</f>
        <v>0.2989596437009028</v>
      </c>
      <c r="Y81" s="50">
        <f>SUBTOTAL(1,$M$6:$M$183)</f>
        <v>794.2486756914358</v>
      </c>
    </row>
    <row r="82" spans="1:15" ht="13" thickTop="1">
      <c r="A82" s="90">
        <f>+IF(F82="","",WEEKDAY(D82,2))</f>
        <v>1</v>
      </c>
      <c r="B82" s="91">
        <f>+IF(F82="","",MONTH(D82))</f>
        <v>8</v>
      </c>
      <c r="C82" s="92">
        <f>+IF(F82="","",WEEKNUM(D82,21))</f>
        <v>32</v>
      </c>
      <c r="D82" s="33">
        <v>42219</v>
      </c>
      <c r="E82" s="136">
        <v>37.3891736324638</v>
      </c>
      <c r="F82" s="94">
        <f>+IF(E82="","",E82/faktor)</f>
        <v>37.3891736324638</v>
      </c>
      <c r="G82" s="34">
        <v>35882.18973405725</v>
      </c>
      <c r="H82" s="34">
        <v>9.729096485939078</v>
      </c>
      <c r="I82" s="35">
        <v>6</v>
      </c>
      <c r="J82" s="95">
        <f>+IF(F82="","",G82/H82)</f>
        <v>3688.1317587831286</v>
      </c>
      <c r="K82" s="96">
        <f>+IF(F82="","",G82/I82)</f>
        <v>5980.3649556762075</v>
      </c>
      <c r="L82" s="97">
        <f>+IF(F82="","",H82/F82)</f>
        <v>0.2602115944464635</v>
      </c>
      <c r="M82" s="98">
        <f>+IF(F82="","",G82/F82)</f>
        <v>959.6946454815976</v>
      </c>
      <c r="O82" s="4"/>
    </row>
    <row r="83" spans="1:15" ht="12.75">
      <c r="A83" s="17">
        <f>+IF(F83="","",WEEKDAY(D83,2))</f>
        <v>2</v>
      </c>
      <c r="B83" s="18">
        <f>+IF(F83="","",MONTH(D83))</f>
        <v>8</v>
      </c>
      <c r="C83" s="19">
        <f>+IF(F83="","",WEEKNUM(D83,21))</f>
        <v>32</v>
      </c>
      <c r="D83" s="5">
        <v>42220</v>
      </c>
      <c r="E83" s="134">
        <v>60.805864811247325</v>
      </c>
      <c r="F83" s="20">
        <f>+IF(E83="","",E83/faktor)</f>
        <v>60.805864811247325</v>
      </c>
      <c r="G83" s="10">
        <v>42004.62402150156</v>
      </c>
      <c r="H83" s="10">
        <v>14.300786406380642</v>
      </c>
      <c r="I83" s="8">
        <v>6</v>
      </c>
      <c r="J83" s="21">
        <f>+IF(F83="","",G83/H83)</f>
        <v>2937.224767077157</v>
      </c>
      <c r="K83" s="22">
        <f>+IF(F83="","",G83/I83)</f>
        <v>7000.770670250259</v>
      </c>
      <c r="L83" s="23">
        <f>+IF(F83="","",H83/F83)</f>
        <v>0.23518761637175845</v>
      </c>
      <c r="M83" s="24">
        <f>+IF(F83="","",G83/F83)</f>
        <v>690.79889171697</v>
      </c>
      <c r="O83" s="4"/>
    </row>
    <row r="84" spans="1:15" ht="12.75">
      <c r="A84" s="17">
        <f>+IF(F84="","",WEEKDAY(D84,2))</f>
        <v>3</v>
      </c>
      <c r="B84" s="18">
        <f>+IF(F84="","",MONTH(D84))</f>
        <v>8</v>
      </c>
      <c r="C84" s="19">
        <f>+IF(F84="","",WEEKNUM(D84,21))</f>
        <v>32</v>
      </c>
      <c r="D84" s="5">
        <v>42221</v>
      </c>
      <c r="E84" s="134">
        <v>60.400249973939296</v>
      </c>
      <c r="F84" s="20">
        <f>+IF(E84="","",E84/faktor)</f>
        <v>60.400249973939296</v>
      </c>
      <c r="G84" s="10">
        <v>24304.531748731366</v>
      </c>
      <c r="H84" s="10">
        <v>11.57069980497987</v>
      </c>
      <c r="I84" s="8">
        <v>7</v>
      </c>
      <c r="J84" s="21">
        <f>+IF(F84="","",G84/H84)</f>
        <v>2100.523923217767</v>
      </c>
      <c r="K84" s="22">
        <f>+IF(F84="","",G84/I84)</f>
        <v>3472.075964104481</v>
      </c>
      <c r="L84" s="23">
        <f>+IF(F84="","",H84/F84)</f>
        <v>0.19156708473842812</v>
      </c>
      <c r="M84" s="24">
        <f>+IF(F84="","",G84/F84)</f>
        <v>402.39124439415343</v>
      </c>
      <c r="O84" s="4"/>
    </row>
    <row r="85" spans="1:15" ht="12.75">
      <c r="A85" s="17">
        <f>+IF(F85="","",WEEKDAY(D85,2))</f>
        <v>4</v>
      </c>
      <c r="B85" s="18">
        <f>+IF(F85="","",MONTH(D85))</f>
        <v>8</v>
      </c>
      <c r="C85" s="19">
        <f>+IF(F85="","",WEEKNUM(D85,21))</f>
        <v>32</v>
      </c>
      <c r="D85" s="5">
        <v>42222</v>
      </c>
      <c r="E85" s="134">
        <v>35.69967005519146</v>
      </c>
      <c r="F85" s="20">
        <f>+IF(E85="","",E85/faktor)</f>
        <v>35.69967005519146</v>
      </c>
      <c r="G85" s="10">
        <v>50143.79522644877</v>
      </c>
      <c r="H85" s="10">
        <v>13.48538938910332</v>
      </c>
      <c r="I85" s="8">
        <v>5</v>
      </c>
      <c r="J85" s="21">
        <f>+IF(F85="","",G85/H85)</f>
        <v>3718.379483129109</v>
      </c>
      <c r="K85" s="22">
        <f>+IF(F85="","",G85/I85)</f>
        <v>10028.759045289753</v>
      </c>
      <c r="L85" s="23">
        <f>+IF(F85="","",H85/F85)</f>
        <v>0.3777454908758259</v>
      </c>
      <c r="M85" s="24">
        <f>+IF(F85="","",G85/F85)</f>
        <v>1404.6010831172048</v>
      </c>
      <c r="O85" s="4"/>
    </row>
    <row r="86" spans="1:15" ht="12.75">
      <c r="A86" s="17">
        <f>+IF(F86="","",WEEKDAY(D86,2))</f>
        <v>5</v>
      </c>
      <c r="B86" s="18">
        <f>+IF(F86="","",MONTH(D86))</f>
        <v>8</v>
      </c>
      <c r="C86" s="19">
        <f>+IF(F86="","",WEEKNUM(D86,21))</f>
        <v>32</v>
      </c>
      <c r="D86" s="87">
        <v>42223</v>
      </c>
      <c r="E86" s="134">
        <v>29.165272097683793</v>
      </c>
      <c r="F86" s="20">
        <f>+IF(E86="","",E86/faktor)</f>
        <v>29.165272097683793</v>
      </c>
      <c r="G86" s="88">
        <v>30624.34612600636</v>
      </c>
      <c r="H86" s="88">
        <v>11.93696419556287</v>
      </c>
      <c r="I86" s="89">
        <v>7</v>
      </c>
      <c r="J86" s="21">
        <f>+IF(F86="","",G86/H86)</f>
        <v>2565.505401900245</v>
      </c>
      <c r="K86" s="22">
        <f>+IF(F86="","",G86/I86)</f>
        <v>4374.90658942948</v>
      </c>
      <c r="L86" s="23">
        <f>+IF(F86="","",H86/F86)</f>
        <v>0.409286913407911</v>
      </c>
      <c r="M86" s="24">
        <f>+IF(F86="","",G86/F86)</f>
        <v>1050.0277872750737</v>
      </c>
      <c r="O86" s="4"/>
    </row>
    <row r="87" spans="1:15" ht="12.75">
      <c r="A87" s="17" t="str">
        <f>+IF(F87="","",WEEKDAY(D87,2))</f>
        <v/>
      </c>
      <c r="B87" s="18" t="str">
        <f>+IF(F87="","",MONTH(D87))</f>
        <v/>
      </c>
      <c r="C87" s="19" t="str">
        <f>+IF(F87="","",WEEKNUM(D87,21))</f>
        <v/>
      </c>
      <c r="D87" s="3"/>
      <c r="E87" s="10"/>
      <c r="F87" s="20" t="str">
        <f>+IF(E87="","",E87/faktor)</f>
        <v/>
      </c>
      <c r="G87" s="9"/>
      <c r="H87" s="9"/>
      <c r="I87" s="7"/>
      <c r="J87" s="21" t="str">
        <f>+IF(F87="","",G87/H87)</f>
        <v/>
      </c>
      <c r="K87" s="22" t="str">
        <f>+IF(F87="","",G87/I87)</f>
        <v/>
      </c>
      <c r="L87" s="23" t="str">
        <f>+IF(F87="","",H87/F87)</f>
        <v/>
      </c>
      <c r="M87" s="24" t="str">
        <f>+IF(F87="","",G87/F87)</f>
        <v/>
      </c>
      <c r="O87" s="6"/>
    </row>
    <row r="88" spans="1:15" ht="12.75">
      <c r="A88" s="17" t="str">
        <f>+IF(F88="","",WEEKDAY(D88,2))</f>
        <v/>
      </c>
      <c r="B88" s="18" t="str">
        <f>+IF(F88="","",MONTH(D88))</f>
        <v/>
      </c>
      <c r="C88" s="19" t="str">
        <f>+IF(F88="","",WEEKNUM(D88,21))</f>
        <v/>
      </c>
      <c r="D88" s="5"/>
      <c r="E88" s="10"/>
      <c r="F88" s="20" t="str">
        <f>+IF(E88="","",E88/faktor)</f>
        <v/>
      </c>
      <c r="G88" s="10"/>
      <c r="H88" s="10"/>
      <c r="I88" s="8"/>
      <c r="J88" s="21" t="str">
        <f>+IF(F88="","",G88/H88)</f>
        <v/>
      </c>
      <c r="K88" s="22" t="str">
        <f>+IF(F88="","",G88/I88)</f>
        <v/>
      </c>
      <c r="L88" s="23" t="str">
        <f>+IF(F88="","",H88/F88)</f>
        <v/>
      </c>
      <c r="M88" s="24" t="str">
        <f>+IF(F88="","",G88/F88)</f>
        <v/>
      </c>
      <c r="O88" s="6"/>
    </row>
    <row r="89" spans="1:15" ht="12.75">
      <c r="A89" s="17" t="str">
        <f>+IF(F89="","",WEEKDAY(D89,2))</f>
        <v/>
      </c>
      <c r="B89" s="18" t="str">
        <f>+IF(F89="","",MONTH(D89))</f>
        <v/>
      </c>
      <c r="C89" s="19" t="str">
        <f>+IF(F89="","",WEEKNUM(D89,21))</f>
        <v/>
      </c>
      <c r="D89" s="5"/>
      <c r="E89" s="10"/>
      <c r="F89" s="20" t="str">
        <f>+IF(E89="","",E89/faktor)</f>
        <v/>
      </c>
      <c r="G89" s="10"/>
      <c r="H89" s="10"/>
      <c r="I89" s="8"/>
      <c r="J89" s="21" t="str">
        <f>+IF(F89="","",G89/H89)</f>
        <v/>
      </c>
      <c r="K89" s="22" t="str">
        <f>+IF(F89="","",G89/I89)</f>
        <v/>
      </c>
      <c r="L89" s="23" t="str">
        <f>+IF(F89="","",H89/F89)</f>
        <v/>
      </c>
      <c r="M89" s="24" t="str">
        <f>+IF(F89="","",G89/F89)</f>
        <v/>
      </c>
      <c r="O89" s="6"/>
    </row>
    <row r="90" spans="1:15" ht="12.75">
      <c r="A90" s="17" t="str">
        <f>+IF(F90="","",WEEKDAY(D90,2))</f>
        <v/>
      </c>
      <c r="B90" s="18" t="str">
        <f>+IF(F90="","",MONTH(D90))</f>
        <v/>
      </c>
      <c r="C90" s="19" t="str">
        <f>+IF(F90="","",WEEKNUM(D90,21))</f>
        <v/>
      </c>
      <c r="D90" s="5"/>
      <c r="E90" s="10"/>
      <c r="F90" s="20" t="str">
        <f>+IF(E90="","",E90/faktor)</f>
        <v/>
      </c>
      <c r="G90" s="10"/>
      <c r="H90" s="10"/>
      <c r="I90" s="8"/>
      <c r="J90" s="21" t="str">
        <f>+IF(F90="","",G90/H90)</f>
        <v/>
      </c>
      <c r="K90" s="22" t="str">
        <f>+IF(F90="","",G90/I90)</f>
        <v/>
      </c>
      <c r="L90" s="23" t="str">
        <f>+IF(F90="","",H90/F90)</f>
        <v/>
      </c>
      <c r="M90" s="24" t="str">
        <f>+IF(F90="","",G90/F90)</f>
        <v/>
      </c>
      <c r="O90" s="6"/>
    </row>
    <row r="91" spans="1:15" ht="12.75">
      <c r="A91" s="17" t="str">
        <f>+IF(F91="","",WEEKDAY(D91,2))</f>
        <v/>
      </c>
      <c r="B91" s="18" t="str">
        <f>+IF(F91="","",MONTH(D91))</f>
        <v/>
      </c>
      <c r="C91" s="19" t="str">
        <f>+IF(F91="","",WEEKNUM(D91,21))</f>
        <v/>
      </c>
      <c r="D91" s="5"/>
      <c r="E91" s="10"/>
      <c r="F91" s="20" t="str">
        <f>+IF(E91="","",E91/faktor)</f>
        <v/>
      </c>
      <c r="G91" s="10"/>
      <c r="H91" s="10"/>
      <c r="I91" s="8"/>
      <c r="J91" s="21" t="str">
        <f>+IF(F91="","",G91/H91)</f>
        <v/>
      </c>
      <c r="K91" s="22" t="str">
        <f>+IF(F91="","",G91/I91)</f>
        <v/>
      </c>
      <c r="L91" s="23" t="str">
        <f>+IF(F91="","",H91/F91)</f>
        <v/>
      </c>
      <c r="M91" s="24" t="str">
        <f>+IF(F91="","",G91/F91)</f>
        <v/>
      </c>
      <c r="O91" s="6"/>
    </row>
    <row r="92" spans="1:15" ht="12.75">
      <c r="A92" s="17" t="str">
        <f>+IF(F92="","",WEEKDAY(D92,2))</f>
        <v/>
      </c>
      <c r="B92" s="18" t="str">
        <f>+IF(F92="","",MONTH(D92))</f>
        <v/>
      </c>
      <c r="C92" s="19" t="str">
        <f>+IF(F92="","",WEEKNUM(D92,21))</f>
        <v/>
      </c>
      <c r="D92" s="5"/>
      <c r="E92" s="10"/>
      <c r="F92" s="20" t="str">
        <f>+IF(E92="","",E92/faktor)</f>
        <v/>
      </c>
      <c r="G92" s="10"/>
      <c r="H92" s="10"/>
      <c r="I92" s="8"/>
      <c r="J92" s="21" t="str">
        <f>+IF(F92="","",G92/H92)</f>
        <v/>
      </c>
      <c r="K92" s="22" t="str">
        <f>+IF(F92="","",G92/I92)</f>
        <v/>
      </c>
      <c r="L92" s="23" t="str">
        <f>+IF(F92="","",H92/F92)</f>
        <v/>
      </c>
      <c r="M92" s="24" t="str">
        <f>+IF(F92="","",G92/F92)</f>
        <v/>
      </c>
      <c r="O92" s="6"/>
    </row>
    <row r="93" spans="1:15" ht="12.75">
      <c r="A93" s="17" t="str">
        <f>+IF(F93="","",WEEKDAY(D93,2))</f>
        <v/>
      </c>
      <c r="B93" s="18" t="str">
        <f>+IF(F93="","",MONTH(D93))</f>
        <v/>
      </c>
      <c r="C93" s="19" t="str">
        <f>+IF(F93="","",WEEKNUM(D93,21))</f>
        <v/>
      </c>
      <c r="D93" s="5"/>
      <c r="E93" s="10"/>
      <c r="F93" s="20" t="str">
        <f>+IF(E93="","",E93/faktor)</f>
        <v/>
      </c>
      <c r="G93" s="10"/>
      <c r="H93" s="10"/>
      <c r="I93" s="8"/>
      <c r="J93" s="21" t="str">
        <f>+IF(F93="","",G93/H93)</f>
        <v/>
      </c>
      <c r="K93" s="22" t="str">
        <f>+IF(F93="","",G93/I93)</f>
        <v/>
      </c>
      <c r="L93" s="23" t="str">
        <f>+IF(F93="","",H93/F93)</f>
        <v/>
      </c>
      <c r="M93" s="24" t="str">
        <f>+IF(F93="","",G93/F93)</f>
        <v/>
      </c>
      <c r="O93" s="6"/>
    </row>
    <row r="94" spans="1:15" ht="12.75">
      <c r="A94" s="17" t="str">
        <f>+IF(F94="","",WEEKDAY(D94,2))</f>
        <v/>
      </c>
      <c r="B94" s="18" t="str">
        <f>+IF(F94="","",MONTH(D94))</f>
        <v/>
      </c>
      <c r="C94" s="19" t="str">
        <f>+IF(F94="","",WEEKNUM(D94,21))</f>
        <v/>
      </c>
      <c r="D94" s="5"/>
      <c r="E94" s="10"/>
      <c r="F94" s="20" t="str">
        <f>+IF(E94="","",E94/faktor)</f>
        <v/>
      </c>
      <c r="G94" s="10"/>
      <c r="H94" s="10"/>
      <c r="I94" s="8"/>
      <c r="J94" s="21" t="str">
        <f>+IF(F94="","",G94/H94)</f>
        <v/>
      </c>
      <c r="K94" s="22" t="str">
        <f>+IF(F94="","",G94/I94)</f>
        <v/>
      </c>
      <c r="L94" s="23" t="str">
        <f>+IF(F94="","",H94/F94)</f>
        <v/>
      </c>
      <c r="M94" s="24" t="str">
        <f>+IF(F94="","",G94/F94)</f>
        <v/>
      </c>
      <c r="O94" s="6"/>
    </row>
    <row r="95" spans="1:15" ht="12.75">
      <c r="A95" s="17" t="str">
        <f>+IF(F95="","",WEEKDAY(D95,2))</f>
        <v/>
      </c>
      <c r="B95" s="18" t="str">
        <f>+IF(F95="","",MONTH(D95))</f>
        <v/>
      </c>
      <c r="C95" s="19" t="str">
        <f>+IF(F95="","",WEEKNUM(D95,21))</f>
        <v/>
      </c>
      <c r="D95" s="5"/>
      <c r="E95" s="10"/>
      <c r="F95" s="20" t="str">
        <f>+IF(E95="","",E95/faktor)</f>
        <v/>
      </c>
      <c r="G95" s="10"/>
      <c r="H95" s="10"/>
      <c r="I95" s="8"/>
      <c r="J95" s="21" t="str">
        <f>+IF(F95="","",G95/H95)</f>
        <v/>
      </c>
      <c r="K95" s="22" t="str">
        <f>+IF(F95="","",G95/I95)</f>
        <v/>
      </c>
      <c r="L95" s="23" t="str">
        <f>+IF(F95="","",H95/F95)</f>
        <v/>
      </c>
      <c r="M95" s="24" t="str">
        <f>+IF(F95="","",G95/F95)</f>
        <v/>
      </c>
      <c r="O95" s="6"/>
    </row>
    <row r="96" spans="1:15" ht="12.75">
      <c r="A96" s="17" t="str">
        <f>+IF(F96="","",WEEKDAY(D96,2))</f>
        <v/>
      </c>
      <c r="B96" s="18" t="str">
        <f>+IF(F96="","",MONTH(D96))</f>
        <v/>
      </c>
      <c r="C96" s="19" t="str">
        <f>+IF(F96="","",WEEKNUM(D96,21))</f>
        <v/>
      </c>
      <c r="D96" s="5"/>
      <c r="E96" s="10"/>
      <c r="F96" s="20" t="str">
        <f>+IF(E96="","",E96/faktor)</f>
        <v/>
      </c>
      <c r="G96" s="10"/>
      <c r="H96" s="10"/>
      <c r="I96" s="8"/>
      <c r="J96" s="21" t="str">
        <f>+IF(F96="","",G96/H96)</f>
        <v/>
      </c>
      <c r="K96" s="22" t="str">
        <f>+IF(F96="","",G96/I96)</f>
        <v/>
      </c>
      <c r="L96" s="23" t="str">
        <f>+IF(F96="","",H96/F96)</f>
        <v/>
      </c>
      <c r="M96" s="24" t="str">
        <f>+IF(F96="","",G96/F96)</f>
        <v/>
      </c>
      <c r="O96" s="6"/>
    </row>
    <row r="97" spans="1:15" ht="12.75">
      <c r="A97" s="17" t="str">
        <f>+IF(F97="","",WEEKDAY(D97,2))</f>
        <v/>
      </c>
      <c r="B97" s="18" t="str">
        <f>+IF(F97="","",MONTH(D97))</f>
        <v/>
      </c>
      <c r="C97" s="19" t="str">
        <f>+IF(F97="","",WEEKNUM(D97,21))</f>
        <v/>
      </c>
      <c r="D97" s="5"/>
      <c r="E97" s="10"/>
      <c r="F97" s="20" t="str">
        <f>+IF(E97="","",E97/faktor)</f>
        <v/>
      </c>
      <c r="G97" s="10"/>
      <c r="H97" s="10"/>
      <c r="I97" s="8"/>
      <c r="J97" s="21" t="str">
        <f>+IF(F97="","",G97/H97)</f>
        <v/>
      </c>
      <c r="K97" s="22" t="str">
        <f>+IF(F97="","",G97/I97)</f>
        <v/>
      </c>
      <c r="L97" s="23" t="str">
        <f>+IF(F97="","",H97/F97)</f>
        <v/>
      </c>
      <c r="M97" s="24" t="str">
        <f>+IF(F97="","",G97/F97)</f>
        <v/>
      </c>
      <c r="O97" s="6"/>
    </row>
    <row r="98" spans="1:17" ht="12.75">
      <c r="A98" s="17" t="str">
        <f>+IF(F98="","",WEEKDAY(D98,2))</f>
        <v/>
      </c>
      <c r="B98" s="18" t="str">
        <f>+IF(F98="","",MONTH(D98))</f>
        <v/>
      </c>
      <c r="C98" s="19" t="str">
        <f>+IF(F98="","",WEEKNUM(D98,21))</f>
        <v/>
      </c>
      <c r="D98" s="5"/>
      <c r="E98" s="10"/>
      <c r="F98" s="20" t="str">
        <f>+IF(E98="","",E98/faktor)</f>
        <v/>
      </c>
      <c r="G98" s="10"/>
      <c r="H98" s="10"/>
      <c r="I98" s="8"/>
      <c r="J98" s="21" t="str">
        <f>+IF(F98="","",G98/H98)</f>
        <v/>
      </c>
      <c r="K98" s="22" t="str">
        <f>+IF(F98="","",G98/I98)</f>
        <v/>
      </c>
      <c r="L98" s="23" t="str">
        <f>+IF(F98="","",H98/F98)</f>
        <v/>
      </c>
      <c r="M98" s="24" t="str">
        <f>+IF(F98="","",G98/F98)</f>
        <v/>
      </c>
      <c r="O98" s="6"/>
      <c r="Q98" s="27"/>
    </row>
    <row r="99" spans="1:15" ht="12.75">
      <c r="A99" s="17" t="str">
        <f>+IF(F99="","",WEEKDAY(D99,2))</f>
        <v/>
      </c>
      <c r="B99" s="18" t="str">
        <f>+IF(F99="","",MONTH(D99))</f>
        <v/>
      </c>
      <c r="C99" s="19" t="str">
        <f>+IF(F99="","",WEEKNUM(D99,21))</f>
        <v/>
      </c>
      <c r="D99" s="5"/>
      <c r="E99" s="10"/>
      <c r="F99" s="20" t="str">
        <f>+IF(E99="","",E99/faktor)</f>
        <v/>
      </c>
      <c r="G99" s="10"/>
      <c r="H99" s="10"/>
      <c r="I99" s="8"/>
      <c r="J99" s="21" t="str">
        <f>+IF(F99="","",G99/H99)</f>
        <v/>
      </c>
      <c r="K99" s="22" t="str">
        <f>+IF(F99="","",G99/I99)</f>
        <v/>
      </c>
      <c r="L99" s="23" t="str">
        <f>+IF(F99="","",H99/F99)</f>
        <v/>
      </c>
      <c r="M99" s="24" t="str">
        <f>+IF(F99="","",G99/F99)</f>
        <v/>
      </c>
      <c r="O99" s="6"/>
    </row>
    <row r="100" spans="1:15" ht="12.75">
      <c r="A100" s="17" t="str">
        <f>+IF(F100="","",WEEKDAY(D100,2))</f>
        <v/>
      </c>
      <c r="B100" s="18" t="str">
        <f>+IF(F100="","",MONTH(D100))</f>
        <v/>
      </c>
      <c r="C100" s="19" t="str">
        <f>+IF(F100="","",WEEKNUM(D100,21))</f>
        <v/>
      </c>
      <c r="D100" s="5"/>
      <c r="E100" s="10"/>
      <c r="F100" s="20" t="str">
        <f>+IF(E100="","",E100/faktor)</f>
        <v/>
      </c>
      <c r="G100" s="10"/>
      <c r="H100" s="10"/>
      <c r="I100" s="8"/>
      <c r="J100" s="21" t="str">
        <f>+IF(F100="","",G100/H100)</f>
        <v/>
      </c>
      <c r="K100" s="22" t="str">
        <f>+IF(F100="","",G100/I100)</f>
        <v/>
      </c>
      <c r="L100" s="23" t="str">
        <f>+IF(F100="","",H100/F100)</f>
        <v/>
      </c>
      <c r="M100" s="24" t="str">
        <f>+IF(F100="","",G100/F100)</f>
        <v/>
      </c>
      <c r="O100" s="6"/>
    </row>
    <row r="101" spans="1:15" ht="12.75">
      <c r="A101" s="17" t="str">
        <f>+IF(F101="","",WEEKDAY(D101,2))</f>
        <v/>
      </c>
      <c r="B101" s="18" t="str">
        <f>+IF(F101="","",MONTH(D101))</f>
        <v/>
      </c>
      <c r="C101" s="19" t="str">
        <f>+IF(F101="","",WEEKNUM(D101,21))</f>
        <v/>
      </c>
      <c r="D101" s="5"/>
      <c r="E101" s="10"/>
      <c r="F101" s="20" t="str">
        <f>+IF(E101="","",E101/faktor)</f>
        <v/>
      </c>
      <c r="G101" s="10"/>
      <c r="H101" s="10"/>
      <c r="I101" s="8"/>
      <c r="J101" s="21" t="str">
        <f>+IF(F101="","",G101/H101)</f>
        <v/>
      </c>
      <c r="K101" s="22" t="str">
        <f>+IF(F101="","",G101/I101)</f>
        <v/>
      </c>
      <c r="L101" s="23" t="str">
        <f>+IF(F101="","",H101/F101)</f>
        <v/>
      </c>
      <c r="M101" s="24" t="str">
        <f>+IF(F101="","",G101/F101)</f>
        <v/>
      </c>
      <c r="O101" s="6"/>
    </row>
    <row r="102" spans="1:15" ht="12.75">
      <c r="A102" s="17" t="str">
        <f>+IF(F102="","",WEEKDAY(D102,2))</f>
        <v/>
      </c>
      <c r="B102" s="18" t="str">
        <f>+IF(F102="","",MONTH(D102))</f>
        <v/>
      </c>
      <c r="C102" s="19" t="str">
        <f>+IF(F102="","",WEEKNUM(D102,21))</f>
        <v/>
      </c>
      <c r="D102" s="5"/>
      <c r="E102" s="10"/>
      <c r="F102" s="20" t="str">
        <f>+IF(E102="","",E102/faktor)</f>
        <v/>
      </c>
      <c r="G102" s="10"/>
      <c r="H102" s="10"/>
      <c r="I102" s="8"/>
      <c r="J102" s="21" t="str">
        <f>+IF(F102="","",G102/H102)</f>
        <v/>
      </c>
      <c r="K102" s="22" t="str">
        <f>+IF(F102="","",G102/I102)</f>
        <v/>
      </c>
      <c r="L102" s="23" t="str">
        <f>+IF(F102="","",H102/F102)</f>
        <v/>
      </c>
      <c r="M102" s="24" t="str">
        <f>+IF(F102="","",G102/F102)</f>
        <v/>
      </c>
      <c r="O102" s="6"/>
    </row>
    <row r="103" spans="1:24" ht="12.75">
      <c r="A103" s="17" t="str">
        <f>+IF(F103="","",WEEKDAY(D103,2))</f>
        <v/>
      </c>
      <c r="B103" s="18" t="str">
        <f>+IF(F103="","",MONTH(D103))</f>
        <v/>
      </c>
      <c r="C103" s="19" t="str">
        <f>+IF(F103="","",WEEKNUM(D103,21))</f>
        <v/>
      </c>
      <c r="D103" s="5"/>
      <c r="E103" s="10"/>
      <c r="F103" s="20" t="str">
        <f>+IF(E103="","",E103/faktor)</f>
        <v/>
      </c>
      <c r="G103" s="10"/>
      <c r="H103" s="10"/>
      <c r="I103" s="8"/>
      <c r="J103" s="21" t="str">
        <f>+IF(F103="","",G103/H103)</f>
        <v/>
      </c>
      <c r="K103" s="22" t="str">
        <f>+IF(F103="","",G103/I103)</f>
        <v/>
      </c>
      <c r="L103" s="23" t="str">
        <f>+IF(F103="","",H103/F103)</f>
        <v/>
      </c>
      <c r="M103" s="24" t="str">
        <f>+IF(F103="","",G103/F103)</f>
        <v/>
      </c>
      <c r="O103" s="6"/>
      <c r="Q103" s="2" t="s">
        <v>33</v>
      </c>
      <c r="V103" s="100" t="s">
        <v>29</v>
      </c>
      <c r="W103" s="27"/>
      <c r="X103" s="27">
        <v>2014</v>
      </c>
    </row>
    <row r="104" spans="1:15" ht="12.75">
      <c r="A104" s="17" t="str">
        <f>+IF(F104="","",WEEKDAY(D104,2))</f>
        <v/>
      </c>
      <c r="B104" s="18" t="str">
        <f>+IF(F104="","",MONTH(D104))</f>
        <v/>
      </c>
      <c r="C104" s="19" t="str">
        <f>+IF(F104="","",WEEKNUM(D104,21))</f>
        <v/>
      </c>
      <c r="D104" s="5"/>
      <c r="E104" s="10"/>
      <c r="F104" s="20" t="str">
        <f>+IF(E104="","",E104/faktor)</f>
        <v/>
      </c>
      <c r="G104" s="10"/>
      <c r="H104" s="10"/>
      <c r="I104" s="8"/>
      <c r="J104" s="21" t="str">
        <f>+IF(F104="","",G104/H104)</f>
        <v/>
      </c>
      <c r="K104" s="22" t="str">
        <f>+IF(F104="","",G104/I104)</f>
        <v/>
      </c>
      <c r="L104" s="23" t="str">
        <f>+IF(F104="","",H104/F104)</f>
        <v/>
      </c>
      <c r="M104" s="24" t="str">
        <f>+IF(F104="","",G104/F104)</f>
        <v/>
      </c>
      <c r="O104" s="6"/>
    </row>
    <row r="105" spans="1:25" ht="12.75">
      <c r="A105" s="17" t="str">
        <f>+IF(F105="","",WEEKDAY(D105,2))</f>
        <v/>
      </c>
      <c r="B105" s="18" t="str">
        <f>+IF(F105="","",MONTH(D105))</f>
        <v/>
      </c>
      <c r="C105" s="19" t="str">
        <f>+IF(F105="","",WEEKNUM(D105,21))</f>
        <v/>
      </c>
      <c r="D105" s="5"/>
      <c r="E105" s="10"/>
      <c r="F105" s="20" t="str">
        <f>+IF(E105="","",E105/faktor)</f>
        <v/>
      </c>
      <c r="G105" s="10"/>
      <c r="H105" s="10"/>
      <c r="I105" s="8"/>
      <c r="J105" s="21" t="str">
        <f>+IF(F105="","",G105/H105)</f>
        <v/>
      </c>
      <c r="K105" s="22" t="str">
        <f>+IF(F105="","",G105/I105)</f>
        <v/>
      </c>
      <c r="L105" s="23" t="str">
        <f>+IF(F105="","",H105/F105)</f>
        <v/>
      </c>
      <c r="M105" s="24" t="str">
        <f>+IF(F105="","",G105/F105)</f>
        <v/>
      </c>
      <c r="O105" s="6"/>
      <c r="Q105" s="30" t="s">
        <v>19</v>
      </c>
      <c r="R105" s="29" t="s">
        <v>18</v>
      </c>
      <c r="S105" s="30" t="s">
        <v>20</v>
      </c>
      <c r="T105" s="30" t="s">
        <v>16</v>
      </c>
      <c r="U105" s="30" t="s">
        <v>17</v>
      </c>
      <c r="V105" s="29" t="s">
        <v>1</v>
      </c>
      <c r="W105" s="29" t="s">
        <v>12</v>
      </c>
      <c r="X105" s="29" t="s">
        <v>5</v>
      </c>
      <c r="Y105" s="29" t="s">
        <v>4</v>
      </c>
    </row>
    <row r="106" spans="1:25" ht="12.75">
      <c r="A106" s="17" t="str">
        <f>+IF(F106="","",WEEKDAY(D106,2))</f>
        <v/>
      </c>
      <c r="B106" s="18" t="str">
        <f>+IF(F106="","",MONTH(D106))</f>
        <v/>
      </c>
      <c r="C106" s="19" t="str">
        <f>+IF(F106="","",WEEKNUM(D106,21))</f>
        <v/>
      </c>
      <c r="D106" s="5"/>
      <c r="E106" s="10"/>
      <c r="F106" s="20" t="str">
        <f>+IF(E106="","",E106/faktor)</f>
        <v/>
      </c>
      <c r="G106" s="10"/>
      <c r="H106" s="10"/>
      <c r="I106" s="8"/>
      <c r="J106" s="21" t="str">
        <f>+IF(F106="","",G106/H106)</f>
        <v/>
      </c>
      <c r="K106" s="22" t="str">
        <f>+IF(F106="","",G106/I106)</f>
        <v/>
      </c>
      <c r="L106" s="23" t="str">
        <f>+IF(F106="","",H106/F106)</f>
        <v/>
      </c>
      <c r="M106" s="24" t="str">
        <f>+IF(F106="","",G106/F106)</f>
        <v/>
      </c>
      <c r="O106" s="6"/>
      <c r="P106" s="27" t="s">
        <v>19</v>
      </c>
      <c r="Q106" s="28">
        <f>SUBTOTAL(1,E82:E107)</f>
        <v>44.69204611410513</v>
      </c>
      <c r="R106" s="50">
        <f>SUBTOTAL(1,F82:F107)</f>
        <v>44.69204611410513</v>
      </c>
      <c r="S106" s="28">
        <f>SUBTOTAL(1,G82:G107)</f>
        <v>36591.897371349056</v>
      </c>
      <c r="T106" s="28">
        <f aca="true" t="shared" si="3" ref="T106:Y106">SUBTOTAL(1,H82:H107)</f>
        <v>12.204587256393156</v>
      </c>
      <c r="U106" s="52">
        <f t="shared" si="3"/>
        <v>6.2</v>
      </c>
      <c r="V106" s="50">
        <f t="shared" si="3"/>
        <v>3001.9530668214816</v>
      </c>
      <c r="W106" s="50">
        <f t="shared" si="3"/>
        <v>6171.375444950036</v>
      </c>
      <c r="X106" s="51">
        <f t="shared" si="3"/>
        <v>0.2947997399680774</v>
      </c>
      <c r="Y106" s="50">
        <f t="shared" si="3"/>
        <v>901.5027303969998</v>
      </c>
    </row>
    <row r="107" spans="1:25" ht="13" thickBot="1">
      <c r="A107" s="37" t="str">
        <f>+IF(F107="","",WEEKDAY(D107,2))</f>
        <v/>
      </c>
      <c r="B107" s="38" t="str">
        <f>+IF(F107="","",MONTH(D107))</f>
        <v/>
      </c>
      <c r="C107" s="39" t="str">
        <f>+IF(F107="","",WEEKNUM(D107,21))</f>
        <v/>
      </c>
      <c r="D107" s="40"/>
      <c r="E107" s="43"/>
      <c r="F107" s="42" t="str">
        <f>+IF(E107="","",E107/faktor)</f>
        <v/>
      </c>
      <c r="G107" s="43"/>
      <c r="H107" s="43"/>
      <c r="I107" s="44"/>
      <c r="J107" s="45" t="str">
        <f>+IF(F107="","",G107/H107)</f>
        <v/>
      </c>
      <c r="K107" s="46" t="str">
        <f>+IF(F107="","",G107/I107)</f>
        <v/>
      </c>
      <c r="L107" s="47" t="str">
        <f>+IF(F107="","",H107/F107)</f>
        <v/>
      </c>
      <c r="M107" s="48" t="str">
        <f>+IF(F107="","",G107/F107)</f>
        <v/>
      </c>
      <c r="O107" s="6"/>
      <c r="P107" s="27" t="s">
        <v>38</v>
      </c>
      <c r="Q107" s="28">
        <f>SUBTOTAL(1,E$6:E$183)</f>
        <v>40.35225620589171</v>
      </c>
      <c r="R107" s="50">
        <f>SUBTOTAL(1,$F$6:$F$183)</f>
        <v>40.35225620589171</v>
      </c>
      <c r="S107" s="28">
        <f>SUBTOTAL(1,$G$6:$G$183)</f>
        <v>29863.374410101547</v>
      </c>
      <c r="T107" s="28">
        <f>SUBTOTAL(1,$H$6:$H$183)</f>
        <v>11.266350038071277</v>
      </c>
      <c r="U107" s="52">
        <f>SUBTOTAL(1,$I$6:$I$183)</f>
        <v>6.907407407407407</v>
      </c>
      <c r="V107" s="50">
        <f>SUBTOTAL(1,$J$6:$J$183)</f>
        <v>2889.3347602742747</v>
      </c>
      <c r="W107" s="50">
        <f>SUBTOTAL(1,$K$6:$K$183)</f>
        <v>4402.631508121168</v>
      </c>
      <c r="X107" s="51">
        <f>SUBTOTAL(1,$L$6:$L$183)</f>
        <v>0.2989596437009028</v>
      </c>
      <c r="Y107" s="50">
        <f>SUBTOTAL(1,$M$6:$M$183)</f>
        <v>794.2486756914358</v>
      </c>
    </row>
    <row r="108" spans="1:15" ht="13" thickTop="1">
      <c r="A108" s="90" t="str">
        <f>+IF(F108="","",WEEKDAY(D108,2))</f>
        <v/>
      </c>
      <c r="B108" s="91" t="str">
        <f>+IF(F108="","",MONTH(D108))</f>
        <v/>
      </c>
      <c r="C108" s="92" t="str">
        <f>+IF(F108="","",WEEKNUM(D108,21))</f>
        <v/>
      </c>
      <c r="D108" s="33"/>
      <c r="E108" s="34"/>
      <c r="F108" s="94" t="str">
        <f>+IF(E108="","",E108/faktor)</f>
        <v/>
      </c>
      <c r="G108" s="34"/>
      <c r="H108" s="34"/>
      <c r="I108" s="35"/>
      <c r="J108" s="95" t="str">
        <f>+IF(F108="","",G108/H108)</f>
        <v/>
      </c>
      <c r="K108" s="96" t="str">
        <f>+IF(F108="","",G108/I108)</f>
        <v/>
      </c>
      <c r="L108" s="97" t="str">
        <f>+IF(F108="","",H108/F108)</f>
        <v/>
      </c>
      <c r="M108" s="98" t="str">
        <f>+IF(F108="","",G108/F108)</f>
        <v/>
      </c>
      <c r="O108" s="65"/>
    </row>
    <row r="109" spans="1:15" ht="12.75">
      <c r="A109" s="17" t="str">
        <f>+IF(F109="","",WEEKDAY(D109,2))</f>
        <v/>
      </c>
      <c r="B109" s="18" t="str">
        <f>+IF(F109="","",MONTH(D109))</f>
        <v/>
      </c>
      <c r="C109" s="19" t="str">
        <f>+IF(F109="","",WEEKNUM(D109,21))</f>
        <v/>
      </c>
      <c r="D109" s="5"/>
      <c r="E109" s="10"/>
      <c r="F109" s="20" t="str">
        <f>+IF(E109="","",E109/faktor)</f>
        <v/>
      </c>
      <c r="G109" s="10"/>
      <c r="H109" s="10"/>
      <c r="I109" s="8"/>
      <c r="J109" s="21" t="str">
        <f>+IF(F109="","",G109/H109)</f>
        <v/>
      </c>
      <c r="K109" s="22" t="str">
        <f>+IF(F109="","",G109/I109)</f>
        <v/>
      </c>
      <c r="L109" s="23" t="str">
        <f>+IF(F109="","",H109/F109)</f>
        <v/>
      </c>
      <c r="M109" s="24" t="str">
        <f>+IF(F109="","",G109/F109)</f>
        <v/>
      </c>
      <c r="O109" s="6"/>
    </row>
    <row r="110" spans="1:15" ht="12.75">
      <c r="A110" s="17" t="str">
        <f>+IF(F110="","",WEEKDAY(D110,2))</f>
        <v/>
      </c>
      <c r="B110" s="18" t="str">
        <f>+IF(F110="","",MONTH(D110))</f>
        <v/>
      </c>
      <c r="C110" s="19" t="str">
        <f>+IF(F110="","",WEEKNUM(D110,21))</f>
        <v/>
      </c>
      <c r="D110" s="5"/>
      <c r="E110" s="10"/>
      <c r="F110" s="20" t="str">
        <f>+IF(E110="","",E110/faktor)</f>
        <v/>
      </c>
      <c r="G110" s="10"/>
      <c r="H110" s="10"/>
      <c r="I110" s="8"/>
      <c r="J110" s="21" t="str">
        <f>+IF(F110="","",G110/H110)</f>
        <v/>
      </c>
      <c r="K110" s="22" t="str">
        <f>+IF(F110="","",G110/I110)</f>
        <v/>
      </c>
      <c r="L110" s="23" t="str">
        <f>+IF(F110="","",H110/F110)</f>
        <v/>
      </c>
      <c r="M110" s="24" t="str">
        <f>+IF(F110="","",G110/F110)</f>
        <v/>
      </c>
      <c r="O110" s="6"/>
    </row>
    <row r="111" spans="1:15" ht="12.75">
      <c r="A111" s="17" t="str">
        <f>+IF(F111="","",WEEKDAY(D111,2))</f>
        <v/>
      </c>
      <c r="B111" s="18" t="str">
        <f>+IF(F111="","",MONTH(D111))</f>
        <v/>
      </c>
      <c r="C111" s="19" t="str">
        <f>+IF(F111="","",WEEKNUM(D111,21))</f>
        <v/>
      </c>
      <c r="D111" s="5"/>
      <c r="E111" s="10"/>
      <c r="F111" s="20" t="str">
        <f>+IF(E111="","",E111/faktor)</f>
        <v/>
      </c>
      <c r="G111" s="10"/>
      <c r="H111" s="10"/>
      <c r="I111" s="8"/>
      <c r="J111" s="21" t="str">
        <f>+IF(F111="","",G111/H111)</f>
        <v/>
      </c>
      <c r="K111" s="22" t="str">
        <f>+IF(F111="","",G111/I111)</f>
        <v/>
      </c>
      <c r="L111" s="23" t="str">
        <f>+IF(F111="","",H111/F111)</f>
        <v/>
      </c>
      <c r="M111" s="24" t="str">
        <f>+IF(F111="","",G111/F111)</f>
        <v/>
      </c>
      <c r="O111" s="6"/>
    </row>
    <row r="112" spans="1:15" ht="12.75">
      <c r="A112" s="17" t="str">
        <f>+IF(F112="","",WEEKDAY(D112,2))</f>
        <v/>
      </c>
      <c r="B112" s="18" t="str">
        <f>+IF(F112="","",MONTH(D112))</f>
        <v/>
      </c>
      <c r="C112" s="19" t="str">
        <f>+IF(F112="","",WEEKNUM(D112,21))</f>
        <v/>
      </c>
      <c r="D112" s="5"/>
      <c r="E112" s="10"/>
      <c r="F112" s="20" t="str">
        <f>+IF(E112="","",E112/faktor)</f>
        <v/>
      </c>
      <c r="G112" s="10"/>
      <c r="H112" s="10"/>
      <c r="I112" s="8"/>
      <c r="J112" s="21" t="str">
        <f>+IF(F112="","",G112/H112)</f>
        <v/>
      </c>
      <c r="K112" s="22" t="str">
        <f>+IF(F112="","",G112/I112)</f>
        <v/>
      </c>
      <c r="L112" s="23" t="str">
        <f>+IF(F112="","",H112/F112)</f>
        <v/>
      </c>
      <c r="M112" s="24" t="str">
        <f>+IF(F112="","",G112/F112)</f>
        <v/>
      </c>
      <c r="O112" s="6"/>
    </row>
    <row r="113" spans="1:15" ht="12.75">
      <c r="A113" s="17" t="str">
        <f>+IF(F113="","",WEEKDAY(D113,2))</f>
        <v/>
      </c>
      <c r="B113" s="18" t="str">
        <f>+IF(F113="","",MONTH(D113))</f>
        <v/>
      </c>
      <c r="C113" s="19" t="str">
        <f>+IF(F113="","",WEEKNUM(D113,21))</f>
        <v/>
      </c>
      <c r="D113" s="5"/>
      <c r="E113" s="10"/>
      <c r="F113" s="20" t="str">
        <f>+IF(E113="","",E113/faktor)</f>
        <v/>
      </c>
      <c r="G113" s="10"/>
      <c r="H113" s="10"/>
      <c r="I113" s="8"/>
      <c r="J113" s="21" t="str">
        <f>+IF(F113="","",G113/H113)</f>
        <v/>
      </c>
      <c r="K113" s="22" t="str">
        <f>+IF(F113="","",G113/I113)</f>
        <v/>
      </c>
      <c r="L113" s="23" t="str">
        <f>+IF(F113="","",H113/F113)</f>
        <v/>
      </c>
      <c r="M113" s="24" t="str">
        <f>+IF(F113="","",G113/F113)</f>
        <v/>
      </c>
      <c r="O113" s="6"/>
    </row>
    <row r="114" spans="1:15" ht="12.75">
      <c r="A114" s="17" t="str">
        <f>+IF(F114="","",WEEKDAY(D114,2))</f>
        <v/>
      </c>
      <c r="B114" s="18" t="str">
        <f>+IF(F114="","",MONTH(D114))</f>
        <v/>
      </c>
      <c r="C114" s="19" t="str">
        <f>+IF(F114="","",WEEKNUM(D114,21))</f>
        <v/>
      </c>
      <c r="D114" s="5"/>
      <c r="E114" s="10"/>
      <c r="F114" s="20" t="str">
        <f>+IF(E114="","",E114/faktor)</f>
        <v/>
      </c>
      <c r="G114" s="10"/>
      <c r="H114" s="10"/>
      <c r="I114" s="8"/>
      <c r="J114" s="21" t="str">
        <f>+IF(F114="","",G114/H114)</f>
        <v/>
      </c>
      <c r="K114" s="22" t="str">
        <f>+IF(F114="","",G114/I114)</f>
        <v/>
      </c>
      <c r="L114" s="23" t="str">
        <f>+IF(F114="","",H114/F114)</f>
        <v/>
      </c>
      <c r="M114" s="24" t="str">
        <f>+IF(F114="","",G114/F114)</f>
        <v/>
      </c>
      <c r="O114" s="6"/>
    </row>
    <row r="115" spans="1:15" ht="12.75">
      <c r="A115" s="17" t="str">
        <f>+IF(F115="","",WEEKDAY(D115,2))</f>
        <v/>
      </c>
      <c r="B115" s="18" t="str">
        <f>+IF(F115="","",MONTH(D115))</f>
        <v/>
      </c>
      <c r="C115" s="19" t="str">
        <f>+IF(F115="","",WEEKNUM(D115,21))</f>
        <v/>
      </c>
      <c r="D115" s="5"/>
      <c r="E115" s="10"/>
      <c r="F115" s="20" t="str">
        <f>+IF(E115="","",E115/faktor)</f>
        <v/>
      </c>
      <c r="G115" s="10"/>
      <c r="H115" s="10"/>
      <c r="I115" s="8"/>
      <c r="J115" s="21" t="str">
        <f>+IF(F115="","",G115/H115)</f>
        <v/>
      </c>
      <c r="K115" s="22" t="str">
        <f>+IF(F115="","",G115/I115)</f>
        <v/>
      </c>
      <c r="L115" s="23" t="str">
        <f>+IF(F115="","",H115/F115)</f>
        <v/>
      </c>
      <c r="M115" s="24" t="str">
        <f>+IF(F115="","",G115/F115)</f>
        <v/>
      </c>
      <c r="O115" s="6"/>
    </row>
    <row r="116" spans="1:15" ht="12.75">
      <c r="A116" s="17" t="str">
        <f>+IF(F116="","",WEEKDAY(D116,2))</f>
        <v/>
      </c>
      <c r="B116" s="18" t="str">
        <f>+IF(F116="","",MONTH(D116))</f>
        <v/>
      </c>
      <c r="C116" s="19" t="str">
        <f>+IF(F116="","",WEEKNUM(D116,21))</f>
        <v/>
      </c>
      <c r="D116" s="5"/>
      <c r="E116" s="10"/>
      <c r="F116" s="20" t="str">
        <f>+IF(E116="","",E116/faktor)</f>
        <v/>
      </c>
      <c r="G116" s="10"/>
      <c r="H116" s="10"/>
      <c r="I116" s="8"/>
      <c r="J116" s="21" t="str">
        <f>+IF(F116="","",G116/H116)</f>
        <v/>
      </c>
      <c r="K116" s="22" t="str">
        <f>+IF(F116="","",G116/I116)</f>
        <v/>
      </c>
      <c r="L116" s="23" t="str">
        <f>+IF(F116="","",H116/F116)</f>
        <v/>
      </c>
      <c r="M116" s="24" t="str">
        <f>+IF(F116="","",G116/F116)</f>
        <v/>
      </c>
      <c r="O116" s="6"/>
    </row>
    <row r="117" spans="1:15" ht="12.75">
      <c r="A117" s="17" t="str">
        <f>+IF(F117="","",WEEKDAY(D117,2))</f>
        <v/>
      </c>
      <c r="B117" s="18" t="str">
        <f>+IF(F117="","",MONTH(D117))</f>
        <v/>
      </c>
      <c r="C117" s="19" t="str">
        <f>+IF(F117="","",WEEKNUM(D117,21))</f>
        <v/>
      </c>
      <c r="D117" s="87"/>
      <c r="E117" s="10"/>
      <c r="F117" s="20" t="str">
        <f>+IF(E117="","",E117/faktor)</f>
        <v/>
      </c>
      <c r="G117" s="88"/>
      <c r="H117" s="88"/>
      <c r="I117" s="89"/>
      <c r="J117" s="21" t="str">
        <f>+IF(F117="","",G117/H117)</f>
        <v/>
      </c>
      <c r="K117" s="22" t="str">
        <f>+IF(F117="","",G117/I117)</f>
        <v/>
      </c>
      <c r="L117" s="23" t="str">
        <f>+IF(F117="","",H117/F117)</f>
        <v/>
      </c>
      <c r="M117" s="24" t="str">
        <f>+IF(F117="","",G117/F117)</f>
        <v/>
      </c>
      <c r="O117" s="6"/>
    </row>
    <row r="118" spans="1:15" ht="12.75">
      <c r="A118" s="17" t="str">
        <f>+IF(F118="","",WEEKDAY(D118,2))</f>
        <v/>
      </c>
      <c r="B118" s="18" t="str">
        <f>+IF(F118="","",MONTH(D118))</f>
        <v/>
      </c>
      <c r="C118" s="19" t="str">
        <f>+IF(F118="","",WEEKNUM(D118,21))</f>
        <v/>
      </c>
      <c r="D118" s="3"/>
      <c r="E118" s="10"/>
      <c r="F118" s="20" t="str">
        <f>+IF(E118="","",E118/faktor)</f>
        <v/>
      </c>
      <c r="G118" s="9"/>
      <c r="H118" s="9"/>
      <c r="I118" s="7"/>
      <c r="J118" s="21" t="str">
        <f>+IF(F118="","",G118/H118)</f>
        <v/>
      </c>
      <c r="K118" s="22" t="str">
        <f>+IF(F118="","",G118/I118)</f>
        <v/>
      </c>
      <c r="L118" s="23" t="str">
        <f>+IF(F118="","",H118/F118)</f>
        <v/>
      </c>
      <c r="M118" s="24" t="str">
        <f>+IF(F118="","",G118/F118)</f>
        <v/>
      </c>
      <c r="O118" s="6"/>
    </row>
    <row r="119" spans="1:15" ht="12.75">
      <c r="A119" s="17" t="str">
        <f>+IF(F119="","",WEEKDAY(D119,2))</f>
        <v/>
      </c>
      <c r="B119" s="18" t="str">
        <f>+IF(F119="","",MONTH(D119))</f>
        <v/>
      </c>
      <c r="C119" s="19" t="str">
        <f>+IF(F119="","",WEEKNUM(D119,21))</f>
        <v/>
      </c>
      <c r="D119" s="5"/>
      <c r="E119" s="10"/>
      <c r="F119" s="20" t="str">
        <f>+IF(E119="","",E119/faktor)</f>
        <v/>
      </c>
      <c r="G119" s="10"/>
      <c r="H119" s="10"/>
      <c r="I119" s="8"/>
      <c r="J119" s="21" t="str">
        <f>+IF(F119="","",G119/H119)</f>
        <v/>
      </c>
      <c r="K119" s="22" t="str">
        <f>+IF(F119="","",G119/I119)</f>
        <v/>
      </c>
      <c r="L119" s="23" t="str">
        <f>+IF(F119="","",H119/F119)</f>
        <v/>
      </c>
      <c r="M119" s="24" t="str">
        <f>+IF(F119="","",G119/F119)</f>
        <v/>
      </c>
      <c r="O119" s="6"/>
    </row>
    <row r="120" spans="1:15" ht="12.75">
      <c r="A120" s="17" t="str">
        <f>+IF(F120="","",WEEKDAY(D120,2))</f>
        <v/>
      </c>
      <c r="B120" s="18" t="str">
        <f>+IF(F120="","",MONTH(D120))</f>
        <v/>
      </c>
      <c r="C120" s="19" t="str">
        <f>+IF(F120="","",WEEKNUM(D120,21))</f>
        <v/>
      </c>
      <c r="D120" s="5"/>
      <c r="E120" s="10"/>
      <c r="F120" s="20" t="str">
        <f>+IF(E120="","",E120/faktor)</f>
        <v/>
      </c>
      <c r="G120" s="10"/>
      <c r="H120" s="10"/>
      <c r="I120" s="8"/>
      <c r="J120" s="21" t="str">
        <f>+IF(F120="","",G120/H120)</f>
        <v/>
      </c>
      <c r="K120" s="22" t="str">
        <f>+IF(F120="","",G120/I120)</f>
        <v/>
      </c>
      <c r="L120" s="23" t="str">
        <f>+IF(F120="","",H120/F120)</f>
        <v/>
      </c>
      <c r="M120" s="24" t="str">
        <f>+IF(F120="","",G120/F120)</f>
        <v/>
      </c>
      <c r="O120" s="6"/>
    </row>
    <row r="121" spans="1:15" ht="12.75">
      <c r="A121" s="17" t="str">
        <f>+IF(F121="","",WEEKDAY(D121,2))</f>
        <v/>
      </c>
      <c r="B121" s="18" t="str">
        <f>+IF(F121="","",MONTH(D121))</f>
        <v/>
      </c>
      <c r="C121" s="19" t="str">
        <f>+IF(F121="","",WEEKNUM(D121,21))</f>
        <v/>
      </c>
      <c r="D121" s="5"/>
      <c r="E121" s="10"/>
      <c r="F121" s="20" t="str">
        <f>+IF(E121="","",E121/faktor)</f>
        <v/>
      </c>
      <c r="G121" s="10"/>
      <c r="H121" s="10"/>
      <c r="I121" s="8"/>
      <c r="J121" s="21" t="str">
        <f>+IF(F121="","",G121/H121)</f>
        <v/>
      </c>
      <c r="K121" s="22" t="str">
        <f>+IF(F121="","",G121/I121)</f>
        <v/>
      </c>
      <c r="L121" s="23" t="str">
        <f>+IF(F121="","",H121/F121)</f>
        <v/>
      </c>
      <c r="M121" s="24" t="str">
        <f>+IF(F121="","",G121/F121)</f>
        <v/>
      </c>
      <c r="O121" s="6"/>
    </row>
    <row r="122" spans="1:15" ht="12.75">
      <c r="A122" s="17" t="str">
        <f>+IF(F122="","",WEEKDAY(D122,2))</f>
        <v/>
      </c>
      <c r="B122" s="18" t="str">
        <f>+IF(F122="","",MONTH(D122))</f>
        <v/>
      </c>
      <c r="C122" s="19" t="str">
        <f>+IF(F122="","",WEEKNUM(D122,21))</f>
        <v/>
      </c>
      <c r="D122" s="5"/>
      <c r="E122" s="10"/>
      <c r="F122" s="20" t="str">
        <f>+IF(E122="","",E122/faktor)</f>
        <v/>
      </c>
      <c r="G122" s="10"/>
      <c r="H122" s="10"/>
      <c r="I122" s="8"/>
      <c r="J122" s="21" t="str">
        <f>+IF(F122="","",G122/H122)</f>
        <v/>
      </c>
      <c r="K122" s="22" t="str">
        <f>+IF(F122="","",G122/I122)</f>
        <v/>
      </c>
      <c r="L122" s="23" t="str">
        <f>+IF(F122="","",H122/F122)</f>
        <v/>
      </c>
      <c r="M122" s="24" t="str">
        <f>+IF(F122="","",G122/F122)</f>
        <v/>
      </c>
      <c r="O122" s="6"/>
    </row>
    <row r="123" spans="1:15" ht="12.75">
      <c r="A123" s="17" t="str">
        <f>+IF(F123="","",WEEKDAY(D123,2))</f>
        <v/>
      </c>
      <c r="B123" s="18" t="str">
        <f>+IF(F123="","",MONTH(D123))</f>
        <v/>
      </c>
      <c r="C123" s="19" t="str">
        <f>+IF(F123="","",WEEKNUM(D123,21))</f>
        <v/>
      </c>
      <c r="D123" s="5"/>
      <c r="E123" s="10"/>
      <c r="F123" s="20" t="str">
        <f>+IF(E123="","",E123/faktor)</f>
        <v/>
      </c>
      <c r="G123" s="10"/>
      <c r="H123" s="10"/>
      <c r="I123" s="8"/>
      <c r="J123" s="21" t="str">
        <f>+IF(F123="","",G123/H123)</f>
        <v/>
      </c>
      <c r="K123" s="22" t="str">
        <f>+IF(F123="","",G123/I123)</f>
        <v/>
      </c>
      <c r="L123" s="23" t="str">
        <f>+IF(F123="","",H123/F123)</f>
        <v/>
      </c>
      <c r="M123" s="24" t="str">
        <f>+IF(F123="","",G123/F123)</f>
        <v/>
      </c>
      <c r="O123" s="6"/>
    </row>
    <row r="124" spans="1:17" ht="12.75">
      <c r="A124" s="17" t="str">
        <f>+IF(F124="","",WEEKDAY(D124,2))</f>
        <v/>
      </c>
      <c r="B124" s="18" t="str">
        <f>+IF(F124="","",MONTH(D124))</f>
        <v/>
      </c>
      <c r="C124" s="19" t="str">
        <f>+IF(F124="","",WEEKNUM(D124,21))</f>
        <v/>
      </c>
      <c r="D124" s="5"/>
      <c r="E124" s="10"/>
      <c r="F124" s="20" t="str">
        <f>+IF(E124="","",E124/faktor)</f>
        <v/>
      </c>
      <c r="G124" s="10"/>
      <c r="H124" s="10"/>
      <c r="I124" s="8"/>
      <c r="J124" s="21" t="str">
        <f>+IF(F124="","",G124/H124)</f>
        <v/>
      </c>
      <c r="K124" s="22" t="str">
        <f>+IF(F124="","",G124/I124)</f>
        <v/>
      </c>
      <c r="L124" s="23" t="str">
        <f>+IF(F124="","",H124/F124)</f>
        <v/>
      </c>
      <c r="M124" s="24" t="str">
        <f>+IF(F124="","",G124/F124)</f>
        <v/>
      </c>
      <c r="O124" s="6"/>
      <c r="Q124" s="27"/>
    </row>
    <row r="125" spans="1:15" ht="12.75">
      <c r="A125" s="17" t="str">
        <f>+IF(F125="","",WEEKDAY(D125,2))</f>
        <v/>
      </c>
      <c r="B125" s="18" t="str">
        <f>+IF(F125="","",MONTH(D125))</f>
        <v/>
      </c>
      <c r="C125" s="19" t="str">
        <f>+IF(F125="","",WEEKNUM(D125,21))</f>
        <v/>
      </c>
      <c r="D125" s="5"/>
      <c r="E125" s="10"/>
      <c r="F125" s="20" t="str">
        <f>+IF(E125="","",E125/faktor)</f>
        <v/>
      </c>
      <c r="G125" s="10"/>
      <c r="H125" s="10"/>
      <c r="I125" s="8"/>
      <c r="J125" s="21" t="str">
        <f>+IF(F125="","",G125/H125)</f>
        <v/>
      </c>
      <c r="K125" s="22" t="str">
        <f>+IF(F125="","",G125/I125)</f>
        <v/>
      </c>
      <c r="L125" s="23" t="str">
        <f>+IF(F125="","",H125/F125)</f>
        <v/>
      </c>
      <c r="M125" s="24" t="str">
        <f>+IF(F125="","",G125/F125)</f>
        <v/>
      </c>
      <c r="O125" s="6"/>
    </row>
    <row r="126" spans="1:15" ht="12.75">
      <c r="A126" s="17" t="str">
        <f>+IF(F126="","",WEEKDAY(D126,2))</f>
        <v/>
      </c>
      <c r="B126" s="18" t="str">
        <f>+IF(F126="","",MONTH(D126))</f>
        <v/>
      </c>
      <c r="C126" s="19" t="str">
        <f>+IF(F126="","",WEEKNUM(D126,21))</f>
        <v/>
      </c>
      <c r="D126" s="5"/>
      <c r="E126" s="10"/>
      <c r="F126" s="20" t="str">
        <f>+IF(E126="","",E126/faktor)</f>
        <v/>
      </c>
      <c r="G126" s="10"/>
      <c r="H126" s="10"/>
      <c r="I126" s="8"/>
      <c r="J126" s="21" t="str">
        <f>+IF(F126="","",G126/H126)</f>
        <v/>
      </c>
      <c r="K126" s="22" t="str">
        <f>+IF(F126="","",G126/I126)</f>
        <v/>
      </c>
      <c r="L126" s="23" t="str">
        <f>+IF(F126="","",H126/F126)</f>
        <v/>
      </c>
      <c r="M126" s="24" t="str">
        <f>+IF(F126="","",G126/F126)</f>
        <v/>
      </c>
      <c r="O126" s="6"/>
    </row>
    <row r="127" spans="1:15" ht="12.75">
      <c r="A127" s="17" t="str">
        <f>+IF(F127="","",WEEKDAY(D127,2))</f>
        <v/>
      </c>
      <c r="B127" s="18" t="str">
        <f>+IF(F127="","",MONTH(D127))</f>
        <v/>
      </c>
      <c r="C127" s="19" t="str">
        <f>+IF(F127="","",WEEKNUM(D127,21))</f>
        <v/>
      </c>
      <c r="D127" s="5"/>
      <c r="E127" s="10"/>
      <c r="F127" s="20" t="str">
        <f>+IF(E127="","",E127/faktor)</f>
        <v/>
      </c>
      <c r="G127" s="10"/>
      <c r="H127" s="10"/>
      <c r="I127" s="8"/>
      <c r="J127" s="21" t="str">
        <f>+IF(F127="","",G127/H127)</f>
        <v/>
      </c>
      <c r="K127" s="22" t="str">
        <f>+IF(F127="","",G127/I127)</f>
        <v/>
      </c>
      <c r="L127" s="23" t="str">
        <f>+IF(F127="","",H127/F127)</f>
        <v/>
      </c>
      <c r="M127" s="24" t="str">
        <f>+IF(F127="","",G127/F127)</f>
        <v/>
      </c>
      <c r="O127" s="6"/>
    </row>
    <row r="128" spans="1:15" ht="12.75">
      <c r="A128" s="17" t="str">
        <f>+IF(F128="","",WEEKDAY(D128,2))</f>
        <v/>
      </c>
      <c r="B128" s="18" t="str">
        <f>+IF(F128="","",MONTH(D128))</f>
        <v/>
      </c>
      <c r="C128" s="19" t="str">
        <f>+IF(F128="","",WEEKNUM(D128,21))</f>
        <v/>
      </c>
      <c r="D128" s="5"/>
      <c r="E128" s="10"/>
      <c r="F128" s="20" t="str">
        <f>+IF(E128="","",E128/faktor)</f>
        <v/>
      </c>
      <c r="G128" s="10"/>
      <c r="H128" s="10"/>
      <c r="I128" s="8"/>
      <c r="J128" s="21" t="str">
        <f>+IF(F128="","",G128/H128)</f>
        <v/>
      </c>
      <c r="K128" s="22" t="str">
        <f>+IF(F128="","",G128/I128)</f>
        <v/>
      </c>
      <c r="L128" s="23" t="str">
        <f>+IF(F128="","",H128/F128)</f>
        <v/>
      </c>
      <c r="M128" s="24" t="str">
        <f>+IF(F128="","",G128/F128)</f>
        <v/>
      </c>
      <c r="O128" s="6"/>
    </row>
    <row r="129" spans="1:15" ht="12.75">
      <c r="A129" s="17" t="str">
        <f>+IF(F129="","",WEEKDAY(D129,2))</f>
        <v/>
      </c>
      <c r="B129" s="18" t="str">
        <f>+IF(F129="","",MONTH(D129))</f>
        <v/>
      </c>
      <c r="C129" s="19" t="str">
        <f>+IF(F129="","",WEEKNUM(D129,21))</f>
        <v/>
      </c>
      <c r="D129" s="5"/>
      <c r="E129" s="10"/>
      <c r="F129" s="20" t="str">
        <f>+IF(E129="","",E129/faktor)</f>
        <v/>
      </c>
      <c r="G129" s="10"/>
      <c r="H129" s="10"/>
      <c r="I129" s="8"/>
      <c r="J129" s="21" t="str">
        <f>+IF(F129="","",G129/H129)</f>
        <v/>
      </c>
      <c r="K129" s="22" t="str">
        <f>+IF(F129="","",G129/I129)</f>
        <v/>
      </c>
      <c r="L129" s="23" t="str">
        <f>+IF(F129="","",H129/F129)</f>
        <v/>
      </c>
      <c r="M129" s="24" t="str">
        <f>+IF(F129="","",G129/F129)</f>
        <v/>
      </c>
      <c r="O129" s="6"/>
    </row>
    <row r="130" spans="1:24" ht="12.75">
      <c r="A130" s="17" t="str">
        <f>+IF(F130="","",WEEKDAY(D130,2))</f>
        <v/>
      </c>
      <c r="B130" s="18" t="str">
        <f>+IF(F130="","",MONTH(D130))</f>
        <v/>
      </c>
      <c r="C130" s="19" t="str">
        <f>+IF(F130="","",WEEKNUM(D130,21))</f>
        <v/>
      </c>
      <c r="D130" s="5"/>
      <c r="E130" s="10"/>
      <c r="F130" s="20" t="str">
        <f>+IF(E130="","",E130/faktor)</f>
        <v/>
      </c>
      <c r="G130" s="10"/>
      <c r="H130" s="10"/>
      <c r="I130" s="8"/>
      <c r="J130" s="21" t="str">
        <f>+IF(F130="","",G130/H130)</f>
        <v/>
      </c>
      <c r="K130" s="22" t="str">
        <f>+IF(F130="","",G130/I130)</f>
        <v/>
      </c>
      <c r="L130" s="23" t="str">
        <f>+IF(F130="","",H130/F130)</f>
        <v/>
      </c>
      <c r="M130" s="24" t="str">
        <f>+IF(F130="","",G130/F130)</f>
        <v/>
      </c>
      <c r="O130" s="6"/>
      <c r="Q130" s="2" t="s">
        <v>33</v>
      </c>
      <c r="V130" s="100" t="s">
        <v>30</v>
      </c>
      <c r="W130" s="27"/>
      <c r="X130" s="27">
        <v>2014</v>
      </c>
    </row>
    <row r="131" spans="1:15" ht="12.75">
      <c r="A131" s="17" t="str">
        <f>+IF(F131="","",WEEKDAY(D131,2))</f>
        <v/>
      </c>
      <c r="B131" s="18" t="str">
        <f>+IF(F131="","",MONTH(D131))</f>
        <v/>
      </c>
      <c r="C131" s="19" t="str">
        <f>+IF(F131="","",WEEKNUM(D131,21))</f>
        <v/>
      </c>
      <c r="D131" s="5"/>
      <c r="E131" s="10"/>
      <c r="F131" s="20" t="str">
        <f>+IF(E131="","",E131/faktor)</f>
        <v/>
      </c>
      <c r="G131" s="10"/>
      <c r="H131" s="10"/>
      <c r="I131" s="8"/>
      <c r="J131" s="21" t="str">
        <f>+IF(F131="","",G131/H131)</f>
        <v/>
      </c>
      <c r="K131" s="22" t="str">
        <f>+IF(F131="","",G131/I131)</f>
        <v/>
      </c>
      <c r="L131" s="23" t="str">
        <f>+IF(F131="","",H131/F131)</f>
        <v/>
      </c>
      <c r="M131" s="24" t="str">
        <f>+IF(F131="","",G131/F131)</f>
        <v/>
      </c>
      <c r="O131" s="6"/>
    </row>
    <row r="132" spans="1:25" ht="12.75">
      <c r="A132" s="17" t="str">
        <f>+IF(F132="","",WEEKDAY(D132,2))</f>
        <v/>
      </c>
      <c r="B132" s="18" t="str">
        <f>+IF(F132="","",MONTH(D132))</f>
        <v/>
      </c>
      <c r="C132" s="19" t="str">
        <f>+IF(F132="","",WEEKNUM(D132,21))</f>
        <v/>
      </c>
      <c r="D132" s="5"/>
      <c r="E132" s="10"/>
      <c r="F132" s="20" t="str">
        <f>+IF(E132="","",E132/faktor)</f>
        <v/>
      </c>
      <c r="G132" s="10"/>
      <c r="H132" s="10"/>
      <c r="I132" s="8"/>
      <c r="J132" s="21" t="str">
        <f>+IF(F132="","",G132/H132)</f>
        <v/>
      </c>
      <c r="K132" s="22" t="str">
        <f>+IF(F132="","",G132/I132)</f>
        <v/>
      </c>
      <c r="L132" s="23" t="str">
        <f>+IF(F132="","",H132/F132)</f>
        <v/>
      </c>
      <c r="M132" s="24" t="str">
        <f>+IF(F132="","",G132/F132)</f>
        <v/>
      </c>
      <c r="O132" s="6"/>
      <c r="Q132" s="30" t="s">
        <v>19</v>
      </c>
      <c r="R132" s="29" t="s">
        <v>18</v>
      </c>
      <c r="S132" s="30" t="s">
        <v>20</v>
      </c>
      <c r="T132" s="30" t="s">
        <v>16</v>
      </c>
      <c r="U132" s="30" t="s">
        <v>17</v>
      </c>
      <c r="V132" s="29" t="s">
        <v>1</v>
      </c>
      <c r="W132" s="29" t="s">
        <v>12</v>
      </c>
      <c r="X132" s="29" t="s">
        <v>5</v>
      </c>
      <c r="Y132" s="29" t="s">
        <v>4</v>
      </c>
    </row>
    <row r="133" spans="1:25" ht="12.75">
      <c r="A133" s="17" t="str">
        <f>+IF(F133="","",WEEKDAY(D133,2))</f>
        <v/>
      </c>
      <c r="B133" s="18" t="str">
        <f>+IF(F133="","",MONTH(D133))</f>
        <v/>
      </c>
      <c r="C133" s="19" t="str">
        <f>+IF(F133="","",WEEKNUM(D133,21))</f>
        <v/>
      </c>
      <c r="D133" s="5"/>
      <c r="E133" s="10"/>
      <c r="F133" s="20" t="str">
        <f>+IF(E133="","",E133/faktor)</f>
        <v/>
      </c>
      <c r="G133" s="10"/>
      <c r="H133" s="10"/>
      <c r="I133" s="8"/>
      <c r="J133" s="21" t="str">
        <f>+IF(F133="","",G133/H133)</f>
        <v/>
      </c>
      <c r="K133" s="22" t="str">
        <f>+IF(F133="","",G133/I133)</f>
        <v/>
      </c>
      <c r="L133" s="23" t="str">
        <f>+IF(F133="","",H133/F133)</f>
        <v/>
      </c>
      <c r="M133" s="24" t="str">
        <f>+IF(F133="","",G133/F133)</f>
        <v/>
      </c>
      <c r="O133" s="6"/>
      <c r="P133" s="27" t="s">
        <v>19</v>
      </c>
      <c r="Q133" s="28" t="e">
        <f>SUBTOTAL(1,E108:E134)</f>
        <v>#DIV/0!</v>
      </c>
      <c r="R133" s="50" t="e">
        <f>SUBTOTAL(1,F108:F134)</f>
        <v>#DIV/0!</v>
      </c>
      <c r="S133" s="28" t="e">
        <f>SUBTOTAL(1,G108:G134)</f>
        <v>#DIV/0!</v>
      </c>
      <c r="T133" s="28" t="e">
        <f aca="true" t="shared" si="4" ref="T133:Y133">SUBTOTAL(1,H108:H134)</f>
        <v>#DIV/0!</v>
      </c>
      <c r="U133" s="52" t="e">
        <f t="shared" si="4"/>
        <v>#DIV/0!</v>
      </c>
      <c r="V133" s="50" t="e">
        <f t="shared" si="4"/>
        <v>#DIV/0!</v>
      </c>
      <c r="W133" s="50" t="e">
        <f t="shared" si="4"/>
        <v>#DIV/0!</v>
      </c>
      <c r="X133" s="51" t="e">
        <f t="shared" si="4"/>
        <v>#DIV/0!</v>
      </c>
      <c r="Y133" s="50" t="e">
        <f t="shared" si="4"/>
        <v>#DIV/0!</v>
      </c>
    </row>
    <row r="134" spans="1:25" ht="13" thickBot="1">
      <c r="A134" s="37" t="str">
        <f>+IF(F134="","",WEEKDAY(D134,2))</f>
        <v/>
      </c>
      <c r="B134" s="38" t="str">
        <f>+IF(F134="","",MONTH(D134))</f>
        <v/>
      </c>
      <c r="C134" s="39" t="str">
        <f>+IF(F134="","",WEEKNUM(D134,21))</f>
        <v/>
      </c>
      <c r="D134" s="40"/>
      <c r="E134" s="43"/>
      <c r="F134" s="42" t="str">
        <f>+IF(E134="","",E134/faktor)</f>
        <v/>
      </c>
      <c r="G134" s="43"/>
      <c r="H134" s="43"/>
      <c r="I134" s="44"/>
      <c r="J134" s="45" t="str">
        <f>+IF(F134="","",G134/H134)</f>
        <v/>
      </c>
      <c r="K134" s="46" t="str">
        <f>+IF(F134="","",G134/I134)</f>
        <v/>
      </c>
      <c r="L134" s="47" t="str">
        <f>+IF(F134="","",H134/F134)</f>
        <v/>
      </c>
      <c r="M134" s="48" t="str">
        <f>+IF(F134="","",G134/F134)</f>
        <v/>
      </c>
      <c r="O134" s="6"/>
      <c r="P134" s="27" t="s">
        <v>38</v>
      </c>
      <c r="Q134" s="28">
        <f>SUBTOTAL(1,E$6:E$183)</f>
        <v>40.35225620589171</v>
      </c>
      <c r="R134" s="50">
        <f>SUBTOTAL(1,$F$6:$F$183)</f>
        <v>40.35225620589171</v>
      </c>
      <c r="S134" s="28">
        <f>SUBTOTAL(1,$G$6:$G$183)</f>
        <v>29863.374410101547</v>
      </c>
      <c r="T134" s="28">
        <f>SUBTOTAL(1,$H$6:$H$183)</f>
        <v>11.266350038071277</v>
      </c>
      <c r="U134" s="52">
        <f>SUBTOTAL(1,$I$6:$I$183)</f>
        <v>6.907407407407407</v>
      </c>
      <c r="V134" s="50">
        <f>SUBTOTAL(1,$J$6:$J$183)</f>
        <v>2889.3347602742747</v>
      </c>
      <c r="W134" s="50">
        <f>SUBTOTAL(1,$K$6:$K$183)</f>
        <v>4402.631508121168</v>
      </c>
      <c r="X134" s="51">
        <f>SUBTOTAL(1,$L$6:$L$183)</f>
        <v>0.2989596437009028</v>
      </c>
      <c r="Y134" s="50">
        <f>SUBTOTAL(1,$M$6:$M$183)</f>
        <v>794.2486756914358</v>
      </c>
    </row>
    <row r="135" spans="1:15" ht="13" thickTop="1">
      <c r="A135" s="90" t="str">
        <f>+IF(F135="","",WEEKDAY(D135,2))</f>
        <v/>
      </c>
      <c r="B135" s="91" t="str">
        <f>+IF(F135="","",MONTH(D135))</f>
        <v/>
      </c>
      <c r="C135" s="92" t="str">
        <f>+IF(F135="","",WEEKNUM(D135,21))</f>
        <v/>
      </c>
      <c r="D135" s="33"/>
      <c r="E135" s="34"/>
      <c r="F135" s="94" t="str">
        <f>+IF(E135="","",E135/faktor)</f>
        <v/>
      </c>
      <c r="G135" s="34"/>
      <c r="H135" s="34"/>
      <c r="I135" s="35"/>
      <c r="J135" s="95" t="str">
        <f>+IF(F135="","",G135/H135)</f>
        <v/>
      </c>
      <c r="K135" s="96" t="str">
        <f>+IF(F135="","",G135/I135)</f>
        <v/>
      </c>
      <c r="L135" s="97" t="str">
        <f>+IF(F135="","",H135/F135)</f>
        <v/>
      </c>
      <c r="M135" s="98" t="str">
        <f>+IF(F135="","",G135/F135)</f>
        <v/>
      </c>
      <c r="O135" s="65"/>
    </row>
    <row r="136" spans="1:15" ht="12.75">
      <c r="A136" s="17" t="str">
        <f>+IF(F136="","",WEEKDAY(D136,2))</f>
        <v/>
      </c>
      <c r="B136" s="18" t="str">
        <f>+IF(F136="","",MONTH(D136))</f>
        <v/>
      </c>
      <c r="C136" s="19" t="str">
        <f>+IF(F136="","",WEEKNUM(D136,21))</f>
        <v/>
      </c>
      <c r="D136" s="5"/>
      <c r="E136" s="10"/>
      <c r="F136" s="20" t="str">
        <f>+IF(E136="","",E136/faktor)</f>
        <v/>
      </c>
      <c r="G136" s="10"/>
      <c r="H136" s="10"/>
      <c r="I136" s="8"/>
      <c r="J136" s="21" t="str">
        <f>+IF(F136="","",G136/H136)</f>
        <v/>
      </c>
      <c r="K136" s="22" t="str">
        <f>+IF(F136="","",G136/I136)</f>
        <v/>
      </c>
      <c r="L136" s="23" t="str">
        <f>+IF(F136="","",H136/F136)</f>
        <v/>
      </c>
      <c r="M136" s="24" t="str">
        <f>+IF(F136="","",G136/F136)</f>
        <v/>
      </c>
      <c r="O136" s="6"/>
    </row>
    <row r="137" spans="1:15" ht="12.75">
      <c r="A137" s="17" t="str">
        <f>+IF(F137="","",WEEKDAY(D137,2))</f>
        <v/>
      </c>
      <c r="B137" s="18" t="str">
        <f>+IF(F137="","",MONTH(D137))</f>
        <v/>
      </c>
      <c r="C137" s="19" t="str">
        <f>+IF(F137="","",WEEKNUM(D137,21))</f>
        <v/>
      </c>
      <c r="D137" s="5"/>
      <c r="E137" s="10"/>
      <c r="F137" s="20" t="str">
        <f>+IF(E137="","",E137/faktor)</f>
        <v/>
      </c>
      <c r="G137" s="10"/>
      <c r="H137" s="10"/>
      <c r="I137" s="8"/>
      <c r="J137" s="21" t="str">
        <f>+IF(F137="","",G137/H137)</f>
        <v/>
      </c>
      <c r="K137" s="22" t="str">
        <f>+IF(F137="","",G137/I137)</f>
        <v/>
      </c>
      <c r="L137" s="23" t="str">
        <f>+IF(F137="","",H137/F137)</f>
        <v/>
      </c>
      <c r="M137" s="24" t="str">
        <f>+IF(F137="","",G137/F137)</f>
        <v/>
      </c>
      <c r="O137" s="6"/>
    </row>
    <row r="138" spans="1:15" ht="12.75">
      <c r="A138" s="17" t="str">
        <f>+IF(F138="","",WEEKDAY(D138,2))</f>
        <v/>
      </c>
      <c r="B138" s="18" t="str">
        <f>+IF(F138="","",MONTH(D138))</f>
        <v/>
      </c>
      <c r="C138" s="19" t="str">
        <f>+IF(F138="","",WEEKNUM(D138,21))</f>
        <v/>
      </c>
      <c r="D138" s="5"/>
      <c r="E138" s="10"/>
      <c r="F138" s="20" t="str">
        <f>+IF(E138="","",E138/faktor)</f>
        <v/>
      </c>
      <c r="G138" s="10"/>
      <c r="H138" s="10"/>
      <c r="I138" s="8"/>
      <c r="J138" s="21" t="str">
        <f>+IF(F138="","",G138/H138)</f>
        <v/>
      </c>
      <c r="K138" s="22" t="str">
        <f>+IF(F138="","",G138/I138)</f>
        <v/>
      </c>
      <c r="L138" s="23" t="str">
        <f>+IF(F138="","",H138/F138)</f>
        <v/>
      </c>
      <c r="M138" s="24" t="str">
        <f>+IF(F138="","",G138/F138)</f>
        <v/>
      </c>
      <c r="O138" s="6"/>
    </row>
    <row r="139" spans="1:15" ht="12.75">
      <c r="A139" s="17" t="str">
        <f>+IF(F139="","",WEEKDAY(D139,2))</f>
        <v/>
      </c>
      <c r="B139" s="18" t="str">
        <f>+IF(F139="","",MONTH(D139))</f>
        <v/>
      </c>
      <c r="C139" s="19" t="str">
        <f>+IF(F139="","",WEEKNUM(D139,21))</f>
        <v/>
      </c>
      <c r="D139" s="5"/>
      <c r="E139" s="10"/>
      <c r="F139" s="20" t="str">
        <f>+IF(E139="","",E139/faktor)</f>
        <v/>
      </c>
      <c r="G139" s="10"/>
      <c r="H139" s="10"/>
      <c r="I139" s="8"/>
      <c r="J139" s="21" t="str">
        <f>+IF(F139="","",G139/H139)</f>
        <v/>
      </c>
      <c r="K139" s="22" t="str">
        <f>+IF(F139="","",G139/I139)</f>
        <v/>
      </c>
      <c r="L139" s="23" t="str">
        <f>+IF(F139="","",H139/F139)</f>
        <v/>
      </c>
      <c r="M139" s="24" t="str">
        <f>+IF(F139="","",G139/F139)</f>
        <v/>
      </c>
      <c r="O139" s="6"/>
    </row>
    <row r="140" spans="1:15" ht="12.75">
      <c r="A140" s="17" t="str">
        <f>+IF(F140="","",WEEKDAY(D140,2))</f>
        <v/>
      </c>
      <c r="B140" s="18" t="str">
        <f>+IF(F140="","",MONTH(D140))</f>
        <v/>
      </c>
      <c r="C140" s="19" t="str">
        <f>+IF(F140="","",WEEKNUM(D140,21))</f>
        <v/>
      </c>
      <c r="D140" s="5"/>
      <c r="E140" s="10"/>
      <c r="F140" s="20" t="str">
        <f>+IF(E140="","",E140/faktor)</f>
        <v/>
      </c>
      <c r="G140" s="10"/>
      <c r="H140" s="10"/>
      <c r="I140" s="8"/>
      <c r="J140" s="21" t="str">
        <f>+IF(F140="","",G140/H140)</f>
        <v/>
      </c>
      <c r="K140" s="22" t="str">
        <f>+IF(F140="","",G140/I140)</f>
        <v/>
      </c>
      <c r="L140" s="23" t="str">
        <f>+IF(F140="","",H140/F140)</f>
        <v/>
      </c>
      <c r="M140" s="24" t="str">
        <f>+IF(F140="","",G140/F140)</f>
        <v/>
      </c>
      <c r="O140" s="6"/>
    </row>
    <row r="141" spans="1:15" ht="12.75">
      <c r="A141" s="17" t="str">
        <f>+IF(F141="","",WEEKDAY(D141,2))</f>
        <v/>
      </c>
      <c r="B141" s="18" t="str">
        <f>+IF(F141="","",MONTH(D141))</f>
        <v/>
      </c>
      <c r="C141" s="19" t="str">
        <f>+IF(F141="","",WEEKNUM(D141,21))</f>
        <v/>
      </c>
      <c r="D141" s="5"/>
      <c r="E141" s="10"/>
      <c r="F141" s="20" t="str">
        <f>+IF(E141="","",E141/faktor)</f>
        <v/>
      </c>
      <c r="G141" s="10"/>
      <c r="H141" s="10"/>
      <c r="I141" s="8"/>
      <c r="J141" s="21" t="str">
        <f>+IF(F141="","",G141/H141)</f>
        <v/>
      </c>
      <c r="K141" s="22" t="str">
        <f>+IF(F141="","",G141/I141)</f>
        <v/>
      </c>
      <c r="L141" s="23" t="str">
        <f>+IF(F141="","",H141/F141)</f>
        <v/>
      </c>
      <c r="M141" s="24" t="str">
        <f>+IF(F141="","",G141/F141)</f>
        <v/>
      </c>
      <c r="O141" s="6"/>
    </row>
    <row r="142" spans="1:15" ht="12.75">
      <c r="A142" s="17" t="str">
        <f>+IF(F142="","",WEEKDAY(D142,2))</f>
        <v/>
      </c>
      <c r="B142" s="18" t="str">
        <f>+IF(F142="","",MONTH(D142))</f>
        <v/>
      </c>
      <c r="C142" s="19" t="str">
        <f>+IF(F142="","",WEEKNUM(D142,21))</f>
        <v/>
      </c>
      <c r="D142" s="5"/>
      <c r="E142" s="10"/>
      <c r="F142" s="20" t="str">
        <f>+IF(E142="","",E142/faktor)</f>
        <v/>
      </c>
      <c r="G142" s="10"/>
      <c r="H142" s="10"/>
      <c r="I142" s="8"/>
      <c r="J142" s="21" t="str">
        <f>+IF(F142="","",G142/H142)</f>
        <v/>
      </c>
      <c r="K142" s="22" t="str">
        <f>+IF(F142="","",G142/I142)</f>
        <v/>
      </c>
      <c r="L142" s="23" t="str">
        <f>+IF(F142="","",H142/F142)</f>
        <v/>
      </c>
      <c r="M142" s="24" t="str">
        <f>+IF(F142="","",G142/F142)</f>
        <v/>
      </c>
      <c r="O142" s="6"/>
    </row>
    <row r="143" spans="1:15" ht="12.75">
      <c r="A143" s="17" t="str">
        <f>+IF(F143="","",WEEKDAY(D143,2))</f>
        <v/>
      </c>
      <c r="B143" s="18" t="str">
        <f>+IF(F143="","",MONTH(D143))</f>
        <v/>
      </c>
      <c r="C143" s="19" t="str">
        <f>+IF(F143="","",WEEKNUM(D143,21))</f>
        <v/>
      </c>
      <c r="D143" s="5"/>
      <c r="E143" s="10"/>
      <c r="F143" s="20" t="str">
        <f>+IF(E143="","",E143/faktor)</f>
        <v/>
      </c>
      <c r="G143" s="10"/>
      <c r="H143" s="10"/>
      <c r="I143" s="8"/>
      <c r="J143" s="21" t="str">
        <f>+IF(F143="","",G143/H143)</f>
        <v/>
      </c>
      <c r="K143" s="22" t="str">
        <f>+IF(F143="","",G143/I143)</f>
        <v/>
      </c>
      <c r="L143" s="23" t="str">
        <f>+IF(F143="","",H143/F143)</f>
        <v/>
      </c>
      <c r="M143" s="24" t="str">
        <f>+IF(F143="","",G143/F143)</f>
        <v/>
      </c>
      <c r="O143" s="6"/>
    </row>
    <row r="144" spans="1:15" ht="12.75">
      <c r="A144" s="17" t="str">
        <f>+IF(F144="","",WEEKDAY(D144,2))</f>
        <v/>
      </c>
      <c r="B144" s="18" t="str">
        <f>+IF(F144="","",MONTH(D144))</f>
        <v/>
      </c>
      <c r="C144" s="19" t="str">
        <f>+IF(F144="","",WEEKNUM(D144,21))</f>
        <v/>
      </c>
      <c r="D144" s="5"/>
      <c r="E144" s="10"/>
      <c r="F144" s="20" t="str">
        <f>+IF(E144="","",E144/faktor)</f>
        <v/>
      </c>
      <c r="G144" s="10"/>
      <c r="H144" s="10"/>
      <c r="I144" s="8"/>
      <c r="J144" s="21" t="str">
        <f>+IF(F144="","",G144/H144)</f>
        <v/>
      </c>
      <c r="K144" s="22" t="str">
        <f>+IF(F144="","",G144/I144)</f>
        <v/>
      </c>
      <c r="L144" s="23" t="str">
        <f>+IF(F144="","",H144/F144)</f>
        <v/>
      </c>
      <c r="M144" s="24" t="str">
        <f>+IF(F144="","",G144/F144)</f>
        <v/>
      </c>
      <c r="O144" s="6"/>
    </row>
    <row r="145" spans="1:15" ht="12.75">
      <c r="A145" s="17" t="str">
        <f>+IF(F145="","",WEEKDAY(D145,2))</f>
        <v/>
      </c>
      <c r="B145" s="18" t="str">
        <f>+IF(F145="","",MONTH(D145))</f>
        <v/>
      </c>
      <c r="C145" s="19" t="str">
        <f>+IF(F145="","",WEEKNUM(D145,21))</f>
        <v/>
      </c>
      <c r="D145" s="5"/>
      <c r="E145" s="10"/>
      <c r="F145" s="20" t="str">
        <f>+IF(E145="","",E145/faktor)</f>
        <v/>
      </c>
      <c r="G145" s="10"/>
      <c r="H145" s="10"/>
      <c r="I145" s="8"/>
      <c r="J145" s="21" t="str">
        <f>+IF(F145="","",G145/H145)</f>
        <v/>
      </c>
      <c r="K145" s="22" t="str">
        <f>+IF(F145="","",G145/I145)</f>
        <v/>
      </c>
      <c r="L145" s="23" t="str">
        <f>+IF(F145="","",H145/F145)</f>
        <v/>
      </c>
      <c r="M145" s="24" t="str">
        <f>+IF(F145="","",G145/F145)</f>
        <v/>
      </c>
      <c r="O145" s="6"/>
    </row>
    <row r="146" spans="1:15" ht="12.75">
      <c r="A146" s="17" t="str">
        <f>+IF(F146="","",WEEKDAY(D146,2))</f>
        <v/>
      </c>
      <c r="B146" s="18" t="str">
        <f>+IF(F146="","",MONTH(D146))</f>
        <v/>
      </c>
      <c r="C146" s="19" t="str">
        <f>+IF(F146="","",WEEKNUM(D146,21))</f>
        <v/>
      </c>
      <c r="D146" s="5"/>
      <c r="E146" s="10"/>
      <c r="F146" s="20" t="str">
        <f>+IF(E146="","",E146/faktor)</f>
        <v/>
      </c>
      <c r="G146" s="10"/>
      <c r="H146" s="10"/>
      <c r="I146" s="8"/>
      <c r="J146" s="21" t="str">
        <f>+IF(F146="","",G146/H146)</f>
        <v/>
      </c>
      <c r="K146" s="22" t="str">
        <f>+IF(F146="","",G146/I146)</f>
        <v/>
      </c>
      <c r="L146" s="23" t="str">
        <f>+IF(F146="","",H146/F146)</f>
        <v/>
      </c>
      <c r="M146" s="24" t="str">
        <f>+IF(F146="","",G146/F146)</f>
        <v/>
      </c>
      <c r="O146" s="6"/>
    </row>
    <row r="147" spans="1:15" ht="12.75">
      <c r="A147" s="17" t="str">
        <f>+IF(F147="","",WEEKDAY(D147,2))</f>
        <v/>
      </c>
      <c r="B147" s="18" t="str">
        <f>+IF(F147="","",MONTH(D147))</f>
        <v/>
      </c>
      <c r="C147" s="19" t="str">
        <f>+IF(F147="","",WEEKNUM(D147,21))</f>
        <v/>
      </c>
      <c r="D147" s="5"/>
      <c r="E147" s="10"/>
      <c r="F147" s="20" t="str">
        <f>+IF(E147="","",E147/faktor)</f>
        <v/>
      </c>
      <c r="G147" s="10"/>
      <c r="H147" s="10"/>
      <c r="I147" s="8"/>
      <c r="J147" s="21" t="str">
        <f>+IF(F147="","",G147/H147)</f>
        <v/>
      </c>
      <c r="K147" s="22" t="str">
        <f>+IF(F147="","",G147/I147)</f>
        <v/>
      </c>
      <c r="L147" s="23" t="str">
        <f>+IF(F147="","",H147/F147)</f>
        <v/>
      </c>
      <c r="M147" s="24" t="str">
        <f>+IF(F147="","",G147/F147)</f>
        <v/>
      </c>
      <c r="O147" s="6"/>
    </row>
    <row r="148" spans="1:15" ht="12.75">
      <c r="A148" s="17" t="str">
        <f>+IF(F148="","",WEEKDAY(D148,2))</f>
        <v/>
      </c>
      <c r="B148" s="18" t="str">
        <f>+IF(F148="","",MONTH(D148))</f>
        <v/>
      </c>
      <c r="C148" s="19" t="str">
        <f>+IF(F148="","",WEEKNUM(D148,21))</f>
        <v/>
      </c>
      <c r="D148" s="5"/>
      <c r="E148" s="10"/>
      <c r="F148" s="20" t="str">
        <f>+IF(E148="","",E148/faktor)</f>
        <v/>
      </c>
      <c r="G148" s="10"/>
      <c r="H148" s="10"/>
      <c r="I148" s="8"/>
      <c r="J148" s="21" t="str">
        <f>+IF(F148="","",G148/H148)</f>
        <v/>
      </c>
      <c r="K148" s="22" t="str">
        <f>+IF(F148="","",G148/I148)</f>
        <v/>
      </c>
      <c r="L148" s="23" t="str">
        <f>+IF(F148="","",H148/F148)</f>
        <v/>
      </c>
      <c r="M148" s="24" t="str">
        <f>+IF(F148="","",G148/F148)</f>
        <v/>
      </c>
      <c r="O148" s="6"/>
    </row>
    <row r="149" spans="1:15" ht="12.75">
      <c r="A149" s="17" t="str">
        <f>+IF(F149="","",WEEKDAY(D149,2))</f>
        <v/>
      </c>
      <c r="B149" s="18" t="str">
        <f>+IF(F149="","",MONTH(D149))</f>
        <v/>
      </c>
      <c r="C149" s="19" t="str">
        <f>+IF(F149="","",WEEKNUM(D149,21))</f>
        <v/>
      </c>
      <c r="D149" s="5"/>
      <c r="E149" s="10"/>
      <c r="F149" s="20" t="str">
        <f>+IF(E149="","",E149/faktor)</f>
        <v/>
      </c>
      <c r="G149" s="10"/>
      <c r="H149" s="10"/>
      <c r="I149" s="8"/>
      <c r="J149" s="21" t="str">
        <f>+IF(F149="","",G149/H149)</f>
        <v/>
      </c>
      <c r="K149" s="22" t="str">
        <f>+IF(F149="","",G149/I149)</f>
        <v/>
      </c>
      <c r="L149" s="23" t="str">
        <f>+IF(F149="","",H149/F149)</f>
        <v/>
      </c>
      <c r="M149" s="24" t="str">
        <f>+IF(F149="","",G149/F149)</f>
        <v/>
      </c>
      <c r="O149" s="6"/>
    </row>
    <row r="150" spans="1:15" ht="12.75">
      <c r="A150" s="17" t="str">
        <f>+IF(F150="","",WEEKDAY(D150,2))</f>
        <v/>
      </c>
      <c r="B150" s="18" t="str">
        <f>+IF(F150="","",MONTH(D150))</f>
        <v/>
      </c>
      <c r="C150" s="19" t="str">
        <f>+IF(F150="","",WEEKNUM(D150,21))</f>
        <v/>
      </c>
      <c r="D150" s="5"/>
      <c r="E150" s="10"/>
      <c r="F150" s="20" t="str">
        <f>+IF(E150="","",E150/faktor)</f>
        <v/>
      </c>
      <c r="G150" s="10"/>
      <c r="H150" s="10"/>
      <c r="I150" s="8"/>
      <c r="J150" s="21" t="str">
        <f>+IF(F150="","",G150/H150)</f>
        <v/>
      </c>
      <c r="K150" s="22" t="str">
        <f>+IF(F150="","",G150/I150)</f>
        <v/>
      </c>
      <c r="L150" s="23" t="str">
        <f>+IF(F150="","",H150/F150)</f>
        <v/>
      </c>
      <c r="M150" s="24" t="str">
        <f>+IF(F150="","",G150/F150)</f>
        <v/>
      </c>
      <c r="O150" s="6"/>
    </row>
    <row r="151" spans="1:17" ht="12.75">
      <c r="A151" s="17" t="str">
        <f>+IF(F151="","",WEEKDAY(D151,2))</f>
        <v/>
      </c>
      <c r="B151" s="18" t="str">
        <f>+IF(F151="","",MONTH(D151))</f>
        <v/>
      </c>
      <c r="C151" s="19" t="str">
        <f>+IF(F151="","",WEEKNUM(D151,21))</f>
        <v/>
      </c>
      <c r="D151" s="5"/>
      <c r="E151" s="10"/>
      <c r="F151" s="20" t="str">
        <f>+IF(E151="","",E151/faktor)</f>
        <v/>
      </c>
      <c r="G151" s="10"/>
      <c r="H151" s="10"/>
      <c r="I151" s="8"/>
      <c r="J151" s="21" t="str">
        <f>+IF(F151="","",G151/H151)</f>
        <v/>
      </c>
      <c r="K151" s="22" t="str">
        <f>+IF(F151="","",G151/I151)</f>
        <v/>
      </c>
      <c r="L151" s="23" t="str">
        <f>+IF(F151="","",H151/F151)</f>
        <v/>
      </c>
      <c r="M151" s="24" t="str">
        <f>+IF(F151="","",G151/F151)</f>
        <v/>
      </c>
      <c r="O151" s="6"/>
      <c r="Q151" s="27"/>
    </row>
    <row r="152" spans="1:15" ht="12.75">
      <c r="A152" s="17" t="str">
        <f>+IF(F152="","",WEEKDAY(D152,2))</f>
        <v/>
      </c>
      <c r="B152" s="18" t="str">
        <f>+IF(F152="","",MONTH(D152))</f>
        <v/>
      </c>
      <c r="C152" s="19" t="str">
        <f>+IF(F152="","",WEEKNUM(D152,21))</f>
        <v/>
      </c>
      <c r="D152" s="5"/>
      <c r="E152" s="10"/>
      <c r="F152" s="20" t="str">
        <f>+IF(E152="","",E152/faktor)</f>
        <v/>
      </c>
      <c r="G152" s="10"/>
      <c r="H152" s="10"/>
      <c r="I152" s="8"/>
      <c r="J152" s="21" t="str">
        <f>+IF(F152="","",G152/H152)</f>
        <v/>
      </c>
      <c r="K152" s="22" t="str">
        <f>+IF(F152="","",G152/I152)</f>
        <v/>
      </c>
      <c r="L152" s="23" t="str">
        <f>+IF(F152="","",H152/F152)</f>
        <v/>
      </c>
      <c r="M152" s="24" t="str">
        <f>+IF(F152="","",G152/F152)</f>
        <v/>
      </c>
      <c r="O152" s="6"/>
    </row>
    <row r="153" spans="1:15" ht="12.75">
      <c r="A153" s="17" t="str">
        <f>+IF(F153="","",WEEKDAY(D153,2))</f>
        <v/>
      </c>
      <c r="B153" s="18" t="str">
        <f>+IF(F153="","",MONTH(D153))</f>
        <v/>
      </c>
      <c r="C153" s="19" t="str">
        <f>+IF(F153="","",WEEKNUM(D153,21))</f>
        <v/>
      </c>
      <c r="D153" s="5"/>
      <c r="E153" s="10"/>
      <c r="F153" s="20" t="str">
        <f>+IF(E153="","",E153/faktor)</f>
        <v/>
      </c>
      <c r="G153" s="10"/>
      <c r="H153" s="10"/>
      <c r="I153" s="8"/>
      <c r="J153" s="21" t="str">
        <f>+IF(F153="","",G153/H153)</f>
        <v/>
      </c>
      <c r="K153" s="22" t="str">
        <f>+IF(F153="","",G153/I153)</f>
        <v/>
      </c>
      <c r="L153" s="23" t="str">
        <f>+IF(F153="","",H153/F153)</f>
        <v/>
      </c>
      <c r="M153" s="24" t="str">
        <f>+IF(F153="","",G153/F153)</f>
        <v/>
      </c>
      <c r="O153" s="6"/>
    </row>
    <row r="154" spans="1:24" ht="12.75">
      <c r="A154" s="17" t="str">
        <f>+IF(F154="","",WEEKDAY(D154,2))</f>
        <v/>
      </c>
      <c r="B154" s="18" t="str">
        <f>+IF(F154="","",MONTH(D154))</f>
        <v/>
      </c>
      <c r="C154" s="19" t="str">
        <f>+IF(F154="","",WEEKNUM(D154,21))</f>
        <v/>
      </c>
      <c r="D154" s="5"/>
      <c r="E154" s="10"/>
      <c r="F154" s="20" t="str">
        <f>+IF(E154="","",E154/faktor)</f>
        <v/>
      </c>
      <c r="G154" s="10"/>
      <c r="H154" s="10"/>
      <c r="I154" s="8"/>
      <c r="J154" s="21" t="str">
        <f>+IF(F154="","",G154/H154)</f>
        <v/>
      </c>
      <c r="K154" s="22" t="str">
        <f>+IF(F154="","",G154/I154)</f>
        <v/>
      </c>
      <c r="L154" s="23" t="str">
        <f>+IF(F154="","",H154/F154)</f>
        <v/>
      </c>
      <c r="M154" s="24" t="str">
        <f>+IF(F154="","",G154/F154)</f>
        <v/>
      </c>
      <c r="O154" s="6"/>
      <c r="Q154" s="2" t="s">
        <v>33</v>
      </c>
      <c r="V154" s="100" t="s">
        <v>31</v>
      </c>
      <c r="W154" s="27"/>
      <c r="X154" s="27">
        <v>2014</v>
      </c>
    </row>
    <row r="155" spans="1:15" ht="12.75">
      <c r="A155" s="17" t="str">
        <f>+IF(F155="","",WEEKDAY(D155,2))</f>
        <v/>
      </c>
      <c r="B155" s="18" t="str">
        <f>+IF(F155="","",MONTH(D155))</f>
        <v/>
      </c>
      <c r="C155" s="19" t="str">
        <f>+IF(F155="","",WEEKNUM(D155,21))</f>
        <v/>
      </c>
      <c r="D155" s="5"/>
      <c r="E155" s="10"/>
      <c r="F155" s="20" t="str">
        <f>+IF(E155="","",E155/faktor)</f>
        <v/>
      </c>
      <c r="G155" s="10"/>
      <c r="H155" s="10"/>
      <c r="I155" s="8"/>
      <c r="J155" s="21" t="str">
        <f>+IF(F155="","",G155/H155)</f>
        <v/>
      </c>
      <c r="K155" s="22" t="str">
        <f>+IF(F155="","",G155/I155)</f>
        <v/>
      </c>
      <c r="L155" s="23" t="str">
        <f>+IF(F155="","",H155/F155)</f>
        <v/>
      </c>
      <c r="M155" s="24" t="str">
        <f>+IF(F155="","",G155/F155)</f>
        <v/>
      </c>
      <c r="O155" s="6"/>
    </row>
    <row r="156" spans="1:25" ht="12.75">
      <c r="A156" s="17" t="str">
        <f>+IF(F156="","",WEEKDAY(D156,2))</f>
        <v/>
      </c>
      <c r="B156" s="18" t="str">
        <f>+IF(F156="","",MONTH(D156))</f>
        <v/>
      </c>
      <c r="C156" s="19" t="str">
        <f>+IF(F156="","",WEEKNUM(D156,21))</f>
        <v/>
      </c>
      <c r="D156" s="5"/>
      <c r="E156" s="10"/>
      <c r="F156" s="20" t="str">
        <f>+IF(E156="","",E156/faktor)</f>
        <v/>
      </c>
      <c r="G156" s="10"/>
      <c r="H156" s="10"/>
      <c r="I156" s="8"/>
      <c r="J156" s="21" t="str">
        <f>+IF(F156="","",G156/H156)</f>
        <v/>
      </c>
      <c r="K156" s="22" t="str">
        <f>+IF(F156="","",G156/I156)</f>
        <v/>
      </c>
      <c r="L156" s="23" t="str">
        <f>+IF(F156="","",H156/F156)</f>
        <v/>
      </c>
      <c r="M156" s="24" t="str">
        <f>+IF(F156="","",G156/F156)</f>
        <v/>
      </c>
      <c r="O156" s="6"/>
      <c r="Q156" s="30" t="s">
        <v>19</v>
      </c>
      <c r="R156" s="29" t="s">
        <v>18</v>
      </c>
      <c r="S156" s="30" t="s">
        <v>20</v>
      </c>
      <c r="T156" s="30" t="s">
        <v>16</v>
      </c>
      <c r="U156" s="30" t="s">
        <v>17</v>
      </c>
      <c r="V156" s="29" t="s">
        <v>1</v>
      </c>
      <c r="W156" s="29" t="s">
        <v>12</v>
      </c>
      <c r="X156" s="29" t="s">
        <v>5</v>
      </c>
      <c r="Y156" s="29" t="s">
        <v>4</v>
      </c>
    </row>
    <row r="157" spans="1:25" ht="12.75">
      <c r="A157" s="17" t="str">
        <f>+IF(F157="","",WEEKDAY(D157,2))</f>
        <v/>
      </c>
      <c r="B157" s="18" t="str">
        <f>+IF(F157="","",MONTH(D157))</f>
        <v/>
      </c>
      <c r="C157" s="19" t="str">
        <f>+IF(F157="","",WEEKNUM(D157,21))</f>
        <v/>
      </c>
      <c r="D157" s="5"/>
      <c r="E157" s="10"/>
      <c r="F157" s="20" t="str">
        <f>+IF(E157="","",E157/faktor)</f>
        <v/>
      </c>
      <c r="G157" s="10"/>
      <c r="H157" s="10"/>
      <c r="I157" s="8"/>
      <c r="J157" s="21" t="str">
        <f>+IF(F157="","",G157/H157)</f>
        <v/>
      </c>
      <c r="K157" s="22" t="str">
        <f>+IF(F157="","",G157/I157)</f>
        <v/>
      </c>
      <c r="L157" s="23" t="str">
        <f>+IF(F157="","",H157/F157)</f>
        <v/>
      </c>
      <c r="M157" s="24" t="str">
        <f>+IF(F157="","",G157/F157)</f>
        <v/>
      </c>
      <c r="O157" s="6"/>
      <c r="P157" s="27" t="s">
        <v>19</v>
      </c>
      <c r="Q157" s="28" t="e">
        <f>SUBTOTAL(1,E135:E158)</f>
        <v>#DIV/0!</v>
      </c>
      <c r="R157" s="50" t="e">
        <f>SUBTOTAL(1,F135:F158)</f>
        <v>#DIV/0!</v>
      </c>
      <c r="S157" s="28" t="e">
        <f>SUBTOTAL(1,G135:G158)</f>
        <v>#DIV/0!</v>
      </c>
      <c r="T157" s="28" t="e">
        <f aca="true" t="shared" si="5" ref="T157:Y157">SUBTOTAL(1,H135:H158)</f>
        <v>#DIV/0!</v>
      </c>
      <c r="U157" s="52" t="e">
        <f t="shared" si="5"/>
        <v>#DIV/0!</v>
      </c>
      <c r="V157" s="50" t="e">
        <f t="shared" si="5"/>
        <v>#DIV/0!</v>
      </c>
      <c r="W157" s="50" t="e">
        <f t="shared" si="5"/>
        <v>#DIV/0!</v>
      </c>
      <c r="X157" s="51" t="e">
        <f t="shared" si="5"/>
        <v>#DIV/0!</v>
      </c>
      <c r="Y157" s="50" t="e">
        <f t="shared" si="5"/>
        <v>#DIV/0!</v>
      </c>
    </row>
    <row r="158" spans="1:25" ht="13" thickBot="1">
      <c r="A158" s="37" t="str">
        <f>+IF(F158="","",WEEKDAY(D158,2))</f>
        <v/>
      </c>
      <c r="B158" s="38" t="str">
        <f>+IF(F158="","",MONTH(D158))</f>
        <v/>
      </c>
      <c r="C158" s="39" t="str">
        <f>+IF(F158="","",WEEKNUM(D158,21))</f>
        <v/>
      </c>
      <c r="D158" s="40"/>
      <c r="E158" s="43"/>
      <c r="F158" s="42" t="str">
        <f>+IF(E158="","",E158/faktor)</f>
        <v/>
      </c>
      <c r="G158" s="43"/>
      <c r="H158" s="43"/>
      <c r="I158" s="44"/>
      <c r="J158" s="45" t="str">
        <f>+IF(F158="","",G158/H158)</f>
        <v/>
      </c>
      <c r="K158" s="46" t="str">
        <f>+IF(F158="","",G158/I158)</f>
        <v/>
      </c>
      <c r="L158" s="47" t="str">
        <f>+IF(F158="","",H158/F158)</f>
        <v/>
      </c>
      <c r="M158" s="48" t="str">
        <f>+IF(F158="","",G158/F158)</f>
        <v/>
      </c>
      <c r="O158" s="49"/>
      <c r="P158" s="27" t="s">
        <v>38</v>
      </c>
      <c r="Q158" s="28">
        <f>SUBTOTAL(1,E$6:E$183)</f>
        <v>40.35225620589171</v>
      </c>
      <c r="R158" s="50">
        <f>SUBTOTAL(1,$F$6:$F$183)</f>
        <v>40.35225620589171</v>
      </c>
      <c r="S158" s="28">
        <f>SUBTOTAL(1,$G$6:$G$183)</f>
        <v>29863.374410101547</v>
      </c>
      <c r="T158" s="28">
        <f>SUBTOTAL(1,$H$6:$H$183)</f>
        <v>11.266350038071277</v>
      </c>
      <c r="U158" s="52">
        <f>SUBTOTAL(1,$I$6:$I$183)</f>
        <v>6.907407407407407</v>
      </c>
      <c r="V158" s="50">
        <f>SUBTOTAL(1,$J$6:$J$183)</f>
        <v>2889.3347602742747</v>
      </c>
      <c r="W158" s="50">
        <f>SUBTOTAL(1,$K$6:$K$183)</f>
        <v>4402.631508121168</v>
      </c>
      <c r="X158" s="51">
        <f>SUBTOTAL(1,$L$6:$L$183)</f>
        <v>0.2989596437009028</v>
      </c>
      <c r="Y158" s="50">
        <f>SUBTOTAL(1,$M$6:$M$183)</f>
        <v>794.2486756914358</v>
      </c>
    </row>
    <row r="159" spans="1:15" ht="13" thickTop="1">
      <c r="A159" s="90" t="str">
        <f>+IF(F159="","",WEEKDAY(D159,2))</f>
        <v/>
      </c>
      <c r="B159" s="91" t="str">
        <f>+IF(F159="","",MONTH(D159))</f>
        <v/>
      </c>
      <c r="C159" s="92" t="str">
        <f>+IF(F159="","",WEEKNUM(D159,21))</f>
        <v/>
      </c>
      <c r="D159" s="33"/>
      <c r="E159" s="34"/>
      <c r="F159" s="94" t="str">
        <f>+IF(E159="","",E159/faktor)</f>
        <v/>
      </c>
      <c r="G159" s="34"/>
      <c r="H159" s="34"/>
      <c r="I159" s="35"/>
      <c r="J159" s="95" t="str">
        <f>+IF(F159="","",G159/H159)</f>
        <v/>
      </c>
      <c r="K159" s="96" t="str">
        <f>+IF(F159="","",G159/I159)</f>
        <v/>
      </c>
      <c r="L159" s="97" t="str">
        <f>+IF(F159="","",H159/F159)</f>
        <v/>
      </c>
      <c r="M159" s="98" t="str">
        <f>+IF(F159="","",G159/F159)</f>
        <v/>
      </c>
      <c r="O159" s="36"/>
    </row>
    <row r="160" spans="1:15" ht="12.75">
      <c r="A160" s="17" t="str">
        <f>+IF(F160="","",WEEKDAY(D160,2))</f>
        <v/>
      </c>
      <c r="B160" s="18" t="str">
        <f>+IF(F160="","",MONTH(D160))</f>
        <v/>
      </c>
      <c r="C160" s="19" t="str">
        <f>+IF(F160="","",WEEKNUM(D160,21))</f>
        <v/>
      </c>
      <c r="D160" s="5"/>
      <c r="E160" s="10"/>
      <c r="F160" s="20" t="str">
        <f>+IF(E160="","",E160/faktor)</f>
        <v/>
      </c>
      <c r="G160" s="10"/>
      <c r="H160" s="10"/>
      <c r="I160" s="8"/>
      <c r="J160" s="21" t="str">
        <f>+IF(F160="","",G160/H160)</f>
        <v/>
      </c>
      <c r="K160" s="22" t="str">
        <f>+IF(F160="","",G160/I160)</f>
        <v/>
      </c>
      <c r="L160" s="23" t="str">
        <f>+IF(F160="","",H160/F160)</f>
        <v/>
      </c>
      <c r="M160" s="24" t="str">
        <f>+IF(F160="","",G160/F160)</f>
        <v/>
      </c>
      <c r="O160" s="6"/>
    </row>
    <row r="161" spans="1:15" ht="12.75">
      <c r="A161" s="17" t="str">
        <f>+IF(F161="","",WEEKDAY(D161,2))</f>
        <v/>
      </c>
      <c r="B161" s="18" t="str">
        <f>+IF(F161="","",MONTH(D161))</f>
        <v/>
      </c>
      <c r="C161" s="19" t="str">
        <f>+IF(F161="","",WEEKNUM(D161,21))</f>
        <v/>
      </c>
      <c r="D161" s="5"/>
      <c r="E161" s="10"/>
      <c r="F161" s="20" t="str">
        <f>+IF(E161="","",E161/faktor)</f>
        <v/>
      </c>
      <c r="G161" s="10"/>
      <c r="H161" s="10"/>
      <c r="I161" s="8"/>
      <c r="J161" s="21" t="str">
        <f>+IF(F161="","",G161/H161)</f>
        <v/>
      </c>
      <c r="K161" s="22" t="str">
        <f>+IF(F161="","",G161/I161)</f>
        <v/>
      </c>
      <c r="L161" s="23" t="str">
        <f>+IF(F161="","",H161/F161)</f>
        <v/>
      </c>
      <c r="M161" s="24" t="str">
        <f>+IF(F161="","",G161/F161)</f>
        <v/>
      </c>
      <c r="O161" s="6"/>
    </row>
    <row r="162" spans="1:15" ht="12.75">
      <c r="A162" s="17" t="str">
        <f>+IF(F162="","",WEEKDAY(D162,2))</f>
        <v/>
      </c>
      <c r="B162" s="18" t="str">
        <f>+IF(F162="","",MONTH(D162))</f>
        <v/>
      </c>
      <c r="C162" s="19" t="str">
        <f>+IF(F162="","",WEEKNUM(D162,21))</f>
        <v/>
      </c>
      <c r="D162" s="5"/>
      <c r="E162" s="10"/>
      <c r="F162" s="20" t="str">
        <f>+IF(E162="","",E162/faktor)</f>
        <v/>
      </c>
      <c r="G162" s="10"/>
      <c r="H162" s="10"/>
      <c r="I162" s="8"/>
      <c r="J162" s="21" t="str">
        <f>+IF(F162="","",G162/H162)</f>
        <v/>
      </c>
      <c r="K162" s="22" t="str">
        <f>+IF(F162="","",G162/I162)</f>
        <v/>
      </c>
      <c r="L162" s="23" t="str">
        <f>+IF(F162="","",H162/F162)</f>
        <v/>
      </c>
      <c r="M162" s="24" t="str">
        <f>+IF(F162="","",G162/F162)</f>
        <v/>
      </c>
      <c r="O162" s="6"/>
    </row>
    <row r="163" spans="1:15" ht="12.75">
      <c r="A163" s="17" t="str">
        <f>+IF(F163="","",WEEKDAY(D163,2))</f>
        <v/>
      </c>
      <c r="B163" s="18" t="str">
        <f>+IF(F163="","",MONTH(D163))</f>
        <v/>
      </c>
      <c r="C163" s="19" t="str">
        <f>+IF(F163="","",WEEKNUM(D163,21))</f>
        <v/>
      </c>
      <c r="D163" s="5"/>
      <c r="E163" s="10"/>
      <c r="F163" s="20" t="str">
        <f>+IF(E163="","",E163/faktor)</f>
        <v/>
      </c>
      <c r="G163" s="10"/>
      <c r="H163" s="10"/>
      <c r="I163" s="8"/>
      <c r="J163" s="21" t="str">
        <f>+IF(F163="","",G163/H163)</f>
        <v/>
      </c>
      <c r="K163" s="22" t="str">
        <f>+IF(F163="","",G163/I163)</f>
        <v/>
      </c>
      <c r="L163" s="23" t="str">
        <f>+IF(F163="","",H163/F163)</f>
        <v/>
      </c>
      <c r="M163" s="24" t="str">
        <f>+IF(F163="","",G163/F163)</f>
        <v/>
      </c>
      <c r="O163" s="6"/>
    </row>
    <row r="164" spans="1:15" ht="12.75">
      <c r="A164" s="17" t="str">
        <f>+IF(F164="","",WEEKDAY(D164,2))</f>
        <v/>
      </c>
      <c r="B164" s="18" t="str">
        <f>+IF(F164="","",MONTH(D164))</f>
        <v/>
      </c>
      <c r="C164" s="19" t="str">
        <f>+IF(F164="","",WEEKNUM(D164,21))</f>
        <v/>
      </c>
      <c r="D164" s="5"/>
      <c r="E164" s="10"/>
      <c r="F164" s="20" t="str">
        <f>+IF(E164="","",E164/faktor)</f>
        <v/>
      </c>
      <c r="G164" s="10"/>
      <c r="H164" s="10"/>
      <c r="I164" s="8"/>
      <c r="J164" s="21" t="str">
        <f>+IF(F164="","",G164/H164)</f>
        <v/>
      </c>
      <c r="K164" s="22" t="str">
        <f>+IF(F164="","",G164/I164)</f>
        <v/>
      </c>
      <c r="L164" s="23" t="str">
        <f>+IF(F164="","",H164/F164)</f>
        <v/>
      </c>
      <c r="M164" s="24" t="str">
        <f>+IF(F164="","",G164/F164)</f>
        <v/>
      </c>
      <c r="O164" s="6"/>
    </row>
    <row r="165" spans="1:15" ht="12.75">
      <c r="A165" s="17" t="str">
        <f>+IF(F165="","",WEEKDAY(D165,2))</f>
        <v/>
      </c>
      <c r="B165" s="18" t="str">
        <f>+IF(F165="","",MONTH(D165))</f>
        <v/>
      </c>
      <c r="C165" s="19" t="str">
        <f>+IF(F165="","",WEEKNUM(D165,21))</f>
        <v/>
      </c>
      <c r="D165" s="5"/>
      <c r="E165" s="10"/>
      <c r="F165" s="20" t="str">
        <f>+IF(E165="","",E165/faktor)</f>
        <v/>
      </c>
      <c r="G165" s="10"/>
      <c r="H165" s="10"/>
      <c r="I165" s="8"/>
      <c r="J165" s="21" t="str">
        <f>+IF(F165="","",G165/H165)</f>
        <v/>
      </c>
      <c r="K165" s="22" t="str">
        <f>+IF(F165="","",G165/I165)</f>
        <v/>
      </c>
      <c r="L165" s="23" t="str">
        <f>+IF(F165="","",H165/F165)</f>
        <v/>
      </c>
      <c r="M165" s="24" t="str">
        <f>+IF(F165="","",G165/F165)</f>
        <v/>
      </c>
      <c r="O165" s="6"/>
    </row>
    <row r="166" spans="1:15" ht="12.75">
      <c r="A166" s="17" t="str">
        <f>+IF(F166="","",WEEKDAY(D166,2))</f>
        <v/>
      </c>
      <c r="B166" s="18" t="str">
        <f>+IF(F166="","",MONTH(D166))</f>
        <v/>
      </c>
      <c r="C166" s="19" t="str">
        <f>+IF(F166="","",WEEKNUM(D166,21))</f>
        <v/>
      </c>
      <c r="D166" s="5"/>
      <c r="E166" s="10"/>
      <c r="F166" s="20" t="str">
        <f>+IF(E166="","",E166/faktor)</f>
        <v/>
      </c>
      <c r="G166" s="10"/>
      <c r="H166" s="10"/>
      <c r="I166" s="8"/>
      <c r="J166" s="21" t="str">
        <f>+IF(F166="","",G166/H166)</f>
        <v/>
      </c>
      <c r="K166" s="22" t="str">
        <f>+IF(F166="","",G166/I166)</f>
        <v/>
      </c>
      <c r="L166" s="23" t="str">
        <f>+IF(F166="","",H166/F166)</f>
        <v/>
      </c>
      <c r="M166" s="24" t="str">
        <f>+IF(F166="","",G166/F166)</f>
        <v/>
      </c>
      <c r="O166" s="6"/>
    </row>
    <row r="167" spans="1:15" ht="12.75">
      <c r="A167" s="17" t="str">
        <f>+IF(F167="","",WEEKDAY(D167,2))</f>
        <v/>
      </c>
      <c r="B167" s="18" t="str">
        <f>+IF(F167="","",MONTH(D167))</f>
        <v/>
      </c>
      <c r="C167" s="19" t="str">
        <f>+IF(F167="","",WEEKNUM(D167,21))</f>
        <v/>
      </c>
      <c r="D167" s="5"/>
      <c r="E167" s="10"/>
      <c r="F167" s="20" t="str">
        <f>+IF(E167="","",E167/faktor)</f>
        <v/>
      </c>
      <c r="G167" s="10"/>
      <c r="H167" s="10"/>
      <c r="I167" s="8"/>
      <c r="J167" s="21" t="str">
        <f>+IF(F167="","",G167/H167)</f>
        <v/>
      </c>
      <c r="K167" s="22" t="str">
        <f>+IF(F167="","",G167/I167)</f>
        <v/>
      </c>
      <c r="L167" s="23" t="str">
        <f>+IF(F167="","",H167/F167)</f>
        <v/>
      </c>
      <c r="M167" s="24" t="str">
        <f>+IF(F167="","",G167/F167)</f>
        <v/>
      </c>
      <c r="O167" s="6"/>
    </row>
    <row r="168" spans="1:15" ht="12.75">
      <c r="A168" s="17" t="str">
        <f>+IF(F168="","",WEEKDAY(D168,2))</f>
        <v/>
      </c>
      <c r="B168" s="18" t="str">
        <f>+IF(F168="","",MONTH(D168))</f>
        <v/>
      </c>
      <c r="C168" s="19" t="str">
        <f>+IF(F168="","",WEEKNUM(D168,21))</f>
        <v/>
      </c>
      <c r="D168" s="5"/>
      <c r="E168" s="10"/>
      <c r="F168" s="20" t="str">
        <f>+IF(E168="","",E168/faktor)</f>
        <v/>
      </c>
      <c r="G168" s="10"/>
      <c r="H168" s="10"/>
      <c r="I168" s="8"/>
      <c r="J168" s="21" t="str">
        <f>+IF(F168="","",G168/H168)</f>
        <v/>
      </c>
      <c r="K168" s="22" t="str">
        <f>+IF(F168="","",G168/I168)</f>
        <v/>
      </c>
      <c r="L168" s="23" t="str">
        <f>+IF(F168="","",H168/F168)</f>
        <v/>
      </c>
      <c r="M168" s="24" t="str">
        <f>+IF(F168="","",G168/F168)</f>
        <v/>
      </c>
      <c r="O168" s="6"/>
    </row>
    <row r="169" spans="1:15" ht="12.75">
      <c r="A169" s="17" t="str">
        <f>+IF(F169="","",WEEKDAY(D169,2))</f>
        <v/>
      </c>
      <c r="B169" s="18" t="str">
        <f>+IF(F169="","",MONTH(D169))</f>
        <v/>
      </c>
      <c r="C169" s="19" t="str">
        <f>+IF(F169="","",WEEKNUM(D169,21))</f>
        <v/>
      </c>
      <c r="D169" s="5"/>
      <c r="E169" s="10"/>
      <c r="F169" s="20" t="str">
        <f>+IF(E169="","",E169/faktor)</f>
        <v/>
      </c>
      <c r="G169" s="10"/>
      <c r="H169" s="10"/>
      <c r="I169" s="8"/>
      <c r="J169" s="21" t="str">
        <f>+IF(F169="","",G169/H169)</f>
        <v/>
      </c>
      <c r="K169" s="22" t="str">
        <f>+IF(F169="","",G169/I169)</f>
        <v/>
      </c>
      <c r="L169" s="23" t="str">
        <f>+IF(F169="","",H169/F169)</f>
        <v/>
      </c>
      <c r="M169" s="24" t="str">
        <f>+IF(F169="","",G169/F169)</f>
        <v/>
      </c>
      <c r="O169" s="6"/>
    </row>
    <row r="170" spans="1:15" ht="12.75">
      <c r="A170" s="17" t="str">
        <f>+IF(F170="","",WEEKDAY(D170,2))</f>
        <v/>
      </c>
      <c r="B170" s="18" t="str">
        <f>+IF(F170="","",MONTH(D170))</f>
        <v/>
      </c>
      <c r="C170" s="19" t="str">
        <f>+IF(F170="","",WEEKNUM(D170,21))</f>
        <v/>
      </c>
      <c r="D170" s="5"/>
      <c r="E170" s="10"/>
      <c r="F170" s="20" t="str">
        <f>+IF(E170="","",E170/faktor)</f>
        <v/>
      </c>
      <c r="G170" s="10"/>
      <c r="H170" s="10"/>
      <c r="I170" s="8"/>
      <c r="J170" s="21" t="str">
        <f>+IF(F170="","",G170/H170)</f>
        <v/>
      </c>
      <c r="K170" s="22" t="str">
        <f>+IF(F170="","",G170/I170)</f>
        <v/>
      </c>
      <c r="L170" s="23" t="str">
        <f>+IF(F170="","",H170/F170)</f>
        <v/>
      </c>
      <c r="M170" s="24" t="str">
        <f>+IF(F170="","",G170/F170)</f>
        <v/>
      </c>
      <c r="O170" s="6"/>
    </row>
    <row r="171" spans="1:15" ht="12.75">
      <c r="A171" s="17" t="str">
        <f>+IF(F171="","",WEEKDAY(D171,2))</f>
        <v/>
      </c>
      <c r="B171" s="18" t="str">
        <f>+IF(F171="","",MONTH(D171))</f>
        <v/>
      </c>
      <c r="C171" s="19" t="str">
        <f>+IF(F171="","",WEEKNUM(D171,21))</f>
        <v/>
      </c>
      <c r="D171" s="5"/>
      <c r="E171" s="10"/>
      <c r="F171" s="20" t="str">
        <f>+IF(E171="","",E171/faktor)</f>
        <v/>
      </c>
      <c r="G171" s="10"/>
      <c r="H171" s="10"/>
      <c r="I171" s="8"/>
      <c r="J171" s="21" t="str">
        <f>+IF(F171="","",G171/H171)</f>
        <v/>
      </c>
      <c r="K171" s="22" t="str">
        <f>+IF(F171="","",G171/I171)</f>
        <v/>
      </c>
      <c r="L171" s="23" t="str">
        <f>+IF(F171="","",H171/F171)</f>
        <v/>
      </c>
      <c r="M171" s="24" t="str">
        <f>+IF(F171="","",G171/F171)</f>
        <v/>
      </c>
      <c r="O171" s="6"/>
    </row>
    <row r="172" spans="1:15" ht="12.75">
      <c r="A172" s="17" t="str">
        <f>+IF(F172="","",WEEKDAY(D172,2))</f>
        <v/>
      </c>
      <c r="B172" s="18" t="str">
        <f>+IF(F172="","",MONTH(D172))</f>
        <v/>
      </c>
      <c r="C172" s="19" t="str">
        <f>+IF(F172="","",WEEKNUM(D172,21))</f>
        <v/>
      </c>
      <c r="D172" s="5"/>
      <c r="E172" s="10"/>
      <c r="F172" s="20" t="str">
        <f>+IF(E172="","",E172/faktor)</f>
        <v/>
      </c>
      <c r="G172" s="10"/>
      <c r="H172" s="10"/>
      <c r="I172" s="8"/>
      <c r="J172" s="21" t="str">
        <f>+IF(F172="","",G172/H172)</f>
        <v/>
      </c>
      <c r="K172" s="22" t="str">
        <f>+IF(F172="","",G172/I172)</f>
        <v/>
      </c>
      <c r="L172" s="23" t="str">
        <f>+IF(F172="","",H172/F172)</f>
        <v/>
      </c>
      <c r="M172" s="24" t="str">
        <f>+IF(F172="","",G172/F172)</f>
        <v/>
      </c>
      <c r="O172" s="6"/>
    </row>
    <row r="173" spans="1:15" ht="12.75">
      <c r="A173" s="17" t="str">
        <f>+IF(F173="","",WEEKDAY(D173,2))</f>
        <v/>
      </c>
      <c r="B173" s="18" t="str">
        <f>+IF(F173="","",MONTH(D173))</f>
        <v/>
      </c>
      <c r="C173" s="19" t="str">
        <f>+IF(F173="","",WEEKNUM(D173,21))</f>
        <v/>
      </c>
      <c r="D173" s="5"/>
      <c r="E173" s="10"/>
      <c r="F173" s="20" t="str">
        <f>+IF(E173="","",E173/faktor)</f>
        <v/>
      </c>
      <c r="G173" s="10"/>
      <c r="H173" s="10"/>
      <c r="I173" s="8"/>
      <c r="J173" s="21" t="str">
        <f>+IF(F173="","",G173/H173)</f>
        <v/>
      </c>
      <c r="K173" s="22" t="str">
        <f>+IF(F173="","",G173/I173)</f>
        <v/>
      </c>
      <c r="L173" s="23" t="str">
        <f>+IF(F173="","",H173/F173)</f>
        <v/>
      </c>
      <c r="M173" s="24" t="str">
        <f>+IF(F173="","",G173/F173)</f>
        <v/>
      </c>
      <c r="O173" s="6"/>
    </row>
    <row r="174" spans="1:15" ht="12.75">
      <c r="A174" s="17" t="str">
        <f>+IF(F174="","",WEEKDAY(D174,2))</f>
        <v/>
      </c>
      <c r="B174" s="18" t="str">
        <f>+IF(F174="","",MONTH(D174))</f>
        <v/>
      </c>
      <c r="C174" s="19" t="str">
        <f>+IF(F174="","",WEEKNUM(D174,21))</f>
        <v/>
      </c>
      <c r="D174" s="5"/>
      <c r="E174" s="10"/>
      <c r="F174" s="20" t="str">
        <f>+IF(E174="","",E174/faktor)</f>
        <v/>
      </c>
      <c r="G174" s="10"/>
      <c r="H174" s="10"/>
      <c r="I174" s="8"/>
      <c r="J174" s="21" t="str">
        <f>+IF(F174="","",G174/H174)</f>
        <v/>
      </c>
      <c r="K174" s="22" t="str">
        <f>+IF(F174="","",G174/I174)</f>
        <v/>
      </c>
      <c r="L174" s="23" t="str">
        <f>+IF(F174="","",H174/F174)</f>
        <v/>
      </c>
      <c r="M174" s="24" t="str">
        <f>+IF(F174="","",G174/F174)</f>
        <v/>
      </c>
      <c r="O174" s="6"/>
    </row>
    <row r="175" spans="1:15" ht="12.75">
      <c r="A175" s="17" t="str">
        <f>+IF(F175="","",WEEKDAY(D175,2))</f>
        <v/>
      </c>
      <c r="B175" s="18" t="str">
        <f>+IF(F175="","",MONTH(D175))</f>
        <v/>
      </c>
      <c r="C175" s="19" t="str">
        <f>+IF(F175="","",WEEKNUM(D175,21))</f>
        <v/>
      </c>
      <c r="D175" s="5"/>
      <c r="E175" s="10"/>
      <c r="F175" s="20" t="str">
        <f>+IF(E175="","",E175/faktor)</f>
        <v/>
      </c>
      <c r="G175" s="10"/>
      <c r="H175" s="10"/>
      <c r="I175" s="8"/>
      <c r="J175" s="21" t="str">
        <f>+IF(F175="","",G175/H175)</f>
        <v/>
      </c>
      <c r="K175" s="22" t="str">
        <f>+IF(F175="","",G175/I175)</f>
        <v/>
      </c>
      <c r="L175" s="23" t="str">
        <f>+IF(F175="","",H175/F175)</f>
        <v/>
      </c>
      <c r="M175" s="24" t="str">
        <f>+IF(F175="","",G175/F175)</f>
        <v/>
      </c>
      <c r="O175" s="6"/>
    </row>
    <row r="176" spans="1:15" ht="12.75">
      <c r="A176" s="17" t="str">
        <f>+IF(F176="","",WEEKDAY(D176,2))</f>
        <v/>
      </c>
      <c r="B176" s="18" t="str">
        <f>+IF(F176="","",MONTH(D176))</f>
        <v/>
      </c>
      <c r="C176" s="19" t="str">
        <f>+IF(F176="","",WEEKNUM(D176,21))</f>
        <v/>
      </c>
      <c r="D176" s="5"/>
      <c r="E176" s="10"/>
      <c r="F176" s="20" t="str">
        <f>+IF(E176="","",E176/faktor)</f>
        <v/>
      </c>
      <c r="G176" s="10"/>
      <c r="H176" s="10"/>
      <c r="I176" s="8"/>
      <c r="J176" s="21" t="str">
        <f>+IF(F176="","",G176/H176)</f>
        <v/>
      </c>
      <c r="K176" s="22" t="str">
        <f>+IF(F176="","",G176/I176)</f>
        <v/>
      </c>
      <c r="L176" s="23" t="str">
        <f>+IF(F176="","",H176/F176)</f>
        <v/>
      </c>
      <c r="M176" s="24" t="str">
        <f>+IF(F176="","",G176/F176)</f>
        <v/>
      </c>
      <c r="O176" s="6"/>
    </row>
    <row r="177" spans="1:15" ht="12.75">
      <c r="A177" s="17" t="str">
        <f>+IF(F177="","",WEEKDAY(D177,2))</f>
        <v/>
      </c>
      <c r="B177" s="18" t="str">
        <f>+IF(F177="","",MONTH(D177))</f>
        <v/>
      </c>
      <c r="C177" s="19" t="str">
        <f>+IF(F177="","",WEEKNUM(D177,21))</f>
        <v/>
      </c>
      <c r="D177" s="5"/>
      <c r="E177" s="10"/>
      <c r="F177" s="20" t="str">
        <f>+IF(E177="","",E177/faktor)</f>
        <v/>
      </c>
      <c r="G177" s="10"/>
      <c r="H177" s="10"/>
      <c r="I177" s="8"/>
      <c r="J177" s="21" t="str">
        <f>+IF(F177="","",G177/H177)</f>
        <v/>
      </c>
      <c r="K177" s="22" t="str">
        <f>+IF(F177="","",G177/I177)</f>
        <v/>
      </c>
      <c r="L177" s="23" t="str">
        <f>+IF(F177="","",H177/F177)</f>
        <v/>
      </c>
      <c r="M177" s="24" t="str">
        <f>+IF(F177="","",G177/F177)</f>
        <v/>
      </c>
      <c r="O177" s="6"/>
    </row>
    <row r="178" spans="1:15" ht="12.75">
      <c r="A178" s="17" t="str">
        <f>+IF(F178="","",WEEKDAY(D178,2))</f>
        <v/>
      </c>
      <c r="B178" s="18" t="str">
        <f>+IF(F178="","",MONTH(D178))</f>
        <v/>
      </c>
      <c r="C178" s="19" t="str">
        <f>+IF(F178="","",WEEKNUM(D178,21))</f>
        <v/>
      </c>
      <c r="D178" s="5"/>
      <c r="E178" s="10"/>
      <c r="F178" s="20" t="str">
        <f>+IF(E178="","",E178/faktor)</f>
        <v/>
      </c>
      <c r="G178" s="10"/>
      <c r="H178" s="10"/>
      <c r="I178" s="8"/>
      <c r="J178" s="21" t="str">
        <f>+IF(F178="","",G178/H178)</f>
        <v/>
      </c>
      <c r="K178" s="22" t="str">
        <f>+IF(F178="","",G178/I178)</f>
        <v/>
      </c>
      <c r="L178" s="23" t="str">
        <f>+IF(F178="","",H178/F178)</f>
        <v/>
      </c>
      <c r="M178" s="24" t="str">
        <f>+IF(F178="","",G178/F178)</f>
        <v/>
      </c>
      <c r="O178" s="6"/>
    </row>
    <row r="179" spans="1:24" ht="12.75">
      <c r="A179" s="17" t="str">
        <f>+IF(F179="","",WEEKDAY(D179,2))</f>
        <v/>
      </c>
      <c r="B179" s="18" t="str">
        <f>+IF(F179="","",MONTH(D179))</f>
        <v/>
      </c>
      <c r="C179" s="19" t="str">
        <f>+IF(F179="","",WEEKNUM(D179,21))</f>
        <v/>
      </c>
      <c r="D179" s="5"/>
      <c r="E179" s="31"/>
      <c r="F179" s="20" t="str">
        <f>+IF(E179="","",E179/faktor)</f>
        <v/>
      </c>
      <c r="G179" s="10"/>
      <c r="H179" s="10"/>
      <c r="I179" s="8"/>
      <c r="J179" s="21" t="str">
        <f>+IF(F179="","",G179/H179)</f>
        <v/>
      </c>
      <c r="K179" s="22" t="str">
        <f>+IF(F179="","",G179/I179)</f>
        <v/>
      </c>
      <c r="L179" s="23" t="str">
        <f>+IF(F179="","",H179/F179)</f>
        <v/>
      </c>
      <c r="M179" s="24" t="str">
        <f>+IF(F179="","",G179/F179)</f>
        <v/>
      </c>
      <c r="O179" s="6"/>
      <c r="Q179" s="2" t="s">
        <v>33</v>
      </c>
      <c r="V179" s="100" t="s">
        <v>32</v>
      </c>
      <c r="W179" s="27"/>
      <c r="X179" s="27">
        <v>2014</v>
      </c>
    </row>
    <row r="180" spans="1:15" ht="12.75">
      <c r="A180" s="17" t="str">
        <f>+IF(F180="","",WEEKDAY(D180,2))</f>
        <v/>
      </c>
      <c r="B180" s="18" t="str">
        <f>+IF(F180="","",MONTH(D180))</f>
        <v/>
      </c>
      <c r="C180" s="19" t="str">
        <f>+IF(F180="","",WEEKNUM(D180,21))</f>
        <v/>
      </c>
      <c r="D180" s="5"/>
      <c r="E180" s="31"/>
      <c r="F180" s="20" t="str">
        <f>+IF(E180="","",E180/faktor)</f>
        <v/>
      </c>
      <c r="G180" s="10"/>
      <c r="H180" s="10"/>
      <c r="I180" s="8"/>
      <c r="J180" s="21" t="str">
        <f>+IF(F180="","",G180/H180)</f>
        <v/>
      </c>
      <c r="K180" s="22" t="str">
        <f>+IF(F180="","",G180/I180)</f>
        <v/>
      </c>
      <c r="L180" s="23" t="str">
        <f>+IF(F180="","",H180/F180)</f>
        <v/>
      </c>
      <c r="M180" s="24" t="str">
        <f>+IF(F180="","",G180/F180)</f>
        <v/>
      </c>
      <c r="O180" s="6"/>
    </row>
    <row r="181" spans="1:25" ht="12.75">
      <c r="A181" s="17" t="str">
        <f>+IF(F181="","",WEEKDAY(D181,2))</f>
        <v/>
      </c>
      <c r="B181" s="18" t="str">
        <f>+IF(F181="","",MONTH(D181))</f>
        <v/>
      </c>
      <c r="C181" s="19" t="str">
        <f>+IF(F181="","",WEEKNUM(D181,21))</f>
        <v/>
      </c>
      <c r="D181" s="5"/>
      <c r="E181" s="31"/>
      <c r="F181" s="20" t="str">
        <f>+IF(E181="","",E181/faktor)</f>
        <v/>
      </c>
      <c r="G181" s="10"/>
      <c r="H181" s="10"/>
      <c r="I181" s="8"/>
      <c r="J181" s="21" t="str">
        <f>+IF(F181="","",G181/H181)</f>
        <v/>
      </c>
      <c r="K181" s="22" t="str">
        <f>+IF(F181="","",G181/I181)</f>
        <v/>
      </c>
      <c r="L181" s="23" t="str">
        <f>+IF(F181="","",H181/F181)</f>
        <v/>
      </c>
      <c r="M181" s="24" t="str">
        <f>+IF(F181="","",G181/F181)</f>
        <v/>
      </c>
      <c r="O181" s="6"/>
      <c r="Q181" s="30" t="s">
        <v>19</v>
      </c>
      <c r="R181" s="29" t="s">
        <v>18</v>
      </c>
      <c r="S181" s="30" t="s">
        <v>20</v>
      </c>
      <c r="T181" s="30" t="s">
        <v>16</v>
      </c>
      <c r="U181" s="30" t="s">
        <v>17</v>
      </c>
      <c r="V181" s="29" t="s">
        <v>1</v>
      </c>
      <c r="W181" s="29" t="s">
        <v>12</v>
      </c>
      <c r="X181" s="29" t="s">
        <v>5</v>
      </c>
      <c r="Y181" s="29" t="s">
        <v>4</v>
      </c>
    </row>
    <row r="182" spans="1:25" ht="12.75">
      <c r="A182" s="17" t="str">
        <f>+IF(F182="","",WEEKDAY(D182,2))</f>
        <v/>
      </c>
      <c r="B182" s="18" t="str">
        <f>+IF(F182="","",MONTH(D182))</f>
        <v/>
      </c>
      <c r="C182" s="19" t="str">
        <f>+IF(F182="","",WEEKNUM(D182,21))</f>
        <v/>
      </c>
      <c r="D182" s="5"/>
      <c r="E182" s="31"/>
      <c r="F182" s="20" t="str">
        <f>+IF(E182="","",E182/faktor)</f>
        <v/>
      </c>
      <c r="G182" s="10"/>
      <c r="H182" s="10"/>
      <c r="I182" s="8"/>
      <c r="J182" s="21" t="str">
        <f>+IF(F182="","",G182/H182)</f>
        <v/>
      </c>
      <c r="K182" s="22" t="str">
        <f>+IF(F182="","",G182/I182)</f>
        <v/>
      </c>
      <c r="L182" s="23" t="str">
        <f>+IF(F182="","",H182/F182)</f>
        <v/>
      </c>
      <c r="M182" s="24" t="str">
        <f>+IF(F182="","",G182/F182)</f>
        <v/>
      </c>
      <c r="O182" s="6"/>
      <c r="P182" s="27" t="s">
        <v>19</v>
      </c>
      <c r="Q182" s="28" t="e">
        <f>SUBTOTAL(1,E159:E183)</f>
        <v>#DIV/0!</v>
      </c>
      <c r="R182" s="50" t="e">
        <f>SUBTOTAL(1,F159:F183)</f>
        <v>#DIV/0!</v>
      </c>
      <c r="S182" s="28" t="e">
        <f>SUBTOTAL(1,G159:G183)</f>
        <v>#DIV/0!</v>
      </c>
      <c r="T182" s="28" t="e">
        <f aca="true" t="shared" si="6" ref="T182:Y182">SUBTOTAL(1,H159:H183)</f>
        <v>#DIV/0!</v>
      </c>
      <c r="U182" s="52" t="e">
        <f t="shared" si="6"/>
        <v>#DIV/0!</v>
      </c>
      <c r="V182" s="50" t="e">
        <f t="shared" si="6"/>
        <v>#DIV/0!</v>
      </c>
      <c r="W182" s="50" t="e">
        <f t="shared" si="6"/>
        <v>#DIV/0!</v>
      </c>
      <c r="X182" s="51" t="e">
        <f t="shared" si="6"/>
        <v>#DIV/0!</v>
      </c>
      <c r="Y182" s="50" t="e">
        <f t="shared" si="6"/>
        <v>#DIV/0!</v>
      </c>
    </row>
    <row r="183" spans="1:25" ht="13" thickBot="1">
      <c r="A183" s="17" t="str">
        <f>+IF(F183="","",WEEKDAY(D183,2))</f>
        <v/>
      </c>
      <c r="B183" s="18" t="str">
        <f>+IF(F183="","",MONTH(D183))</f>
        <v/>
      </c>
      <c r="C183" s="19" t="str">
        <f>+IF(F183="","",WEEKNUM(D183,21))</f>
        <v/>
      </c>
      <c r="D183" s="5"/>
      <c r="E183" s="31"/>
      <c r="F183" s="20" t="str">
        <f>+IF(E183="","",E183/faktor)</f>
        <v/>
      </c>
      <c r="G183" s="10"/>
      <c r="H183" s="10"/>
      <c r="I183" s="8"/>
      <c r="J183" s="21" t="str">
        <f>+IF(F183="","",G183/H183)</f>
        <v/>
      </c>
      <c r="K183" s="22" t="str">
        <f>+IF(F183="","",G183/I183)</f>
        <v/>
      </c>
      <c r="L183" s="23" t="str">
        <f>+IF(F183="","",H183/F183)</f>
        <v/>
      </c>
      <c r="M183" s="24" t="str">
        <f>+IF(F183="","",G183/F183)</f>
        <v/>
      </c>
      <c r="O183" s="6"/>
      <c r="P183" s="27" t="s">
        <v>38</v>
      </c>
      <c r="Q183" s="28">
        <f>SUBTOTAL(1,E$6:E$183)</f>
        <v>40.35225620589171</v>
      </c>
      <c r="R183" s="50">
        <f>SUBTOTAL(1,$F$6:$F$183)</f>
        <v>40.35225620589171</v>
      </c>
      <c r="S183" s="28">
        <f>SUBTOTAL(1,$G$6:$G$183)</f>
        <v>29863.374410101547</v>
      </c>
      <c r="T183" s="28">
        <f>SUBTOTAL(1,$H$6:$H$183)</f>
        <v>11.266350038071277</v>
      </c>
      <c r="U183" s="52">
        <f>SUBTOTAL(1,$I$6:$I$183)</f>
        <v>6.907407407407407</v>
      </c>
      <c r="V183" s="50">
        <f>SUBTOTAL(1,$J$6:$J$183)</f>
        <v>2889.3347602742747</v>
      </c>
      <c r="W183" s="50">
        <f>SUBTOTAL(1,$K$6:$K$183)</f>
        <v>4402.631508121168</v>
      </c>
      <c r="X183" s="51">
        <f>SUBTOTAL(1,$L$6:$L$183)</f>
        <v>0.2989596437009028</v>
      </c>
      <c r="Y183" s="50">
        <f>SUBTOTAL(1,$M$6:$M$183)</f>
        <v>794.2486756914358</v>
      </c>
    </row>
    <row r="184" spans="1:15" ht="13" thickTop="1">
      <c r="A184" s="53" t="str">
        <f>+IF(F184="","",WEEKDAY(D184,2))</f>
        <v/>
      </c>
      <c r="B184" s="54" t="str">
        <f>+IF(F184="","",MONTH(D184))</f>
        <v/>
      </c>
      <c r="C184" s="55" t="str">
        <f>+IF(F184="","",WEEKNUM(D184,21))</f>
        <v/>
      </c>
      <c r="D184" s="56"/>
      <c r="E184" s="57"/>
      <c r="F184" s="58" t="str">
        <f>+IF(E184="","",E184/faktor)</f>
        <v/>
      </c>
      <c r="G184" s="59"/>
      <c r="H184" s="59"/>
      <c r="I184" s="60"/>
      <c r="J184" s="61" t="str">
        <f>+IF(F184="","",G184/H184)</f>
        <v/>
      </c>
      <c r="K184" s="62" t="str">
        <f>+IF(F184="","",G184/I184)</f>
        <v/>
      </c>
      <c r="L184" s="63" t="str">
        <f>+IF(F184="","",H184/F184)</f>
        <v/>
      </c>
      <c r="M184" s="64" t="str">
        <f>+IF(F184="","",G184/F184)</f>
        <v/>
      </c>
      <c r="O184" s="6"/>
    </row>
    <row r="185" spans="1:15" ht="12.75">
      <c r="A185" s="17" t="str">
        <f>+IF(F185="","",WEEKDAY(D185,2))</f>
        <v/>
      </c>
      <c r="B185" s="18" t="str">
        <f>+IF(F185="","",MONTH(D185))</f>
        <v/>
      </c>
      <c r="C185" s="19" t="str">
        <f>+IF(F185="","",WEEKNUM(D185,21))</f>
        <v/>
      </c>
      <c r="D185" s="5"/>
      <c r="E185" s="31"/>
      <c r="F185" s="20" t="str">
        <f>+IF(E185="","",E185/faktor)</f>
        <v/>
      </c>
      <c r="G185" s="10"/>
      <c r="H185" s="10"/>
      <c r="I185" s="8"/>
      <c r="J185" s="21" t="str">
        <f>+IF(F185="","",G185/H185)</f>
        <v/>
      </c>
      <c r="K185" s="22" t="str">
        <f>+IF(F185="","",G185/I185)</f>
        <v/>
      </c>
      <c r="L185" s="23" t="str">
        <f>+IF(F185="","",H185/F185)</f>
        <v/>
      </c>
      <c r="M185" s="24" t="str">
        <f>+IF(F185="","",G185/F185)</f>
        <v/>
      </c>
      <c r="O185" s="6"/>
    </row>
    <row r="186" spans="1:15" ht="12.75">
      <c r="A186" s="17" t="str">
        <f>+IF(F186="","",WEEKDAY(D186,2))</f>
        <v/>
      </c>
      <c r="B186" s="18" t="str">
        <f>+IF(F186="","",MONTH(D186))</f>
        <v/>
      </c>
      <c r="C186" s="19" t="str">
        <f>+IF(F186="","",WEEKNUM(D186,21))</f>
        <v/>
      </c>
      <c r="D186" s="5"/>
      <c r="E186" s="10"/>
      <c r="F186" s="20" t="str">
        <f>+IF(E186="","",E186/faktor)</f>
        <v/>
      </c>
      <c r="G186" s="10"/>
      <c r="H186" s="10"/>
      <c r="I186" s="8"/>
      <c r="J186" s="21" t="str">
        <f>+IF(F186="","",G186/H186)</f>
        <v/>
      </c>
      <c r="K186" s="22" t="str">
        <f>+IF(F186="","",G186/I186)</f>
        <v/>
      </c>
      <c r="L186" s="23" t="str">
        <f>+IF(F186="","",H186/F186)</f>
        <v/>
      </c>
      <c r="M186" s="24" t="str">
        <f>+IF(F186="","",G186/F186)</f>
        <v/>
      </c>
      <c r="O186" s="6"/>
    </row>
    <row r="187" spans="1:15" ht="12.75">
      <c r="A187" s="17" t="str">
        <f>+IF(F187="","",WEEKDAY(D187,2))</f>
        <v/>
      </c>
      <c r="B187" s="18" t="str">
        <f>+IF(F187="","",MONTH(D187))</f>
        <v/>
      </c>
      <c r="C187" s="19" t="str">
        <f>+IF(F187="","",WEEKNUM(D187,21))</f>
        <v/>
      </c>
      <c r="D187" s="5"/>
      <c r="E187" s="31"/>
      <c r="F187" s="20" t="str">
        <f>+IF(E187="","",E187/faktor)</f>
        <v/>
      </c>
      <c r="G187" s="10"/>
      <c r="H187" s="10"/>
      <c r="I187" s="8"/>
      <c r="J187" s="21" t="str">
        <f>+IF(F187="","",G187/H187)</f>
        <v/>
      </c>
      <c r="K187" s="22" t="str">
        <f>+IF(F187="","",G187/I187)</f>
        <v/>
      </c>
      <c r="L187" s="23" t="str">
        <f>+IF(F187="","",H187/F187)</f>
        <v/>
      </c>
      <c r="M187" s="24" t="str">
        <f>+IF(F187="","",G187/F187)</f>
        <v/>
      </c>
      <c r="O187" s="6"/>
    </row>
    <row r="188" spans="1:15" ht="12.75">
      <c r="A188" s="17" t="str">
        <f>+IF(F188="","",WEEKDAY(D188,2))</f>
        <v/>
      </c>
      <c r="B188" s="18" t="str">
        <f>+IF(F188="","",MONTH(D188))</f>
        <v/>
      </c>
      <c r="C188" s="19" t="str">
        <f>+IF(F188="","",WEEKNUM(D188,21))</f>
        <v/>
      </c>
      <c r="D188" s="5"/>
      <c r="E188" s="31"/>
      <c r="F188" s="20" t="str">
        <f>+IF(E188="","",E188/faktor)</f>
        <v/>
      </c>
      <c r="G188" s="10"/>
      <c r="H188" s="10"/>
      <c r="I188" s="8"/>
      <c r="J188" s="21" t="str">
        <f>+IF(F188="","",G188/H188)</f>
        <v/>
      </c>
      <c r="K188" s="22" t="str">
        <f>+IF(F188="","",G188/I188)</f>
        <v/>
      </c>
      <c r="L188" s="23" t="str">
        <f>+IF(F188="","",H188/F188)</f>
        <v/>
      </c>
      <c r="M188" s="24" t="str">
        <f>+IF(F188="","",G188/F188)</f>
        <v/>
      </c>
      <c r="O188" s="6"/>
    </row>
    <row r="189" spans="1:15" ht="12.75">
      <c r="A189" s="17" t="str">
        <f>+IF(F189="","",WEEKDAY(D189,2))</f>
        <v/>
      </c>
      <c r="B189" s="18" t="str">
        <f>+IF(F189="","",MONTH(D189))</f>
        <v/>
      </c>
      <c r="C189" s="19" t="str">
        <f>+IF(F189="","",WEEKNUM(D189,21))</f>
        <v/>
      </c>
      <c r="D189" s="5"/>
      <c r="E189" s="31"/>
      <c r="F189" s="20" t="str">
        <f>+IF(E189="","",E189/faktor)</f>
        <v/>
      </c>
      <c r="G189" s="10"/>
      <c r="H189" s="10"/>
      <c r="I189" s="8"/>
      <c r="J189" s="21" t="str">
        <f>+IF(F189="","",G189/H189)</f>
        <v/>
      </c>
      <c r="K189" s="22" t="str">
        <f>+IF(F189="","",G189/I189)</f>
        <v/>
      </c>
      <c r="L189" s="23" t="str">
        <f>+IF(F189="","",H189/F189)</f>
        <v/>
      </c>
      <c r="M189" s="24" t="str">
        <f>+IF(F189="","",G189/F189)</f>
        <v/>
      </c>
      <c r="O189" s="6"/>
    </row>
    <row r="190" spans="1:15" ht="12.75">
      <c r="A190" s="17" t="str">
        <f>+IF(F190="","",WEEKDAY(D190,2))</f>
        <v/>
      </c>
      <c r="B190" s="18" t="str">
        <f>+IF(F190="","",MONTH(D190))</f>
        <v/>
      </c>
      <c r="C190" s="19" t="str">
        <f>+IF(F190="","",WEEKNUM(D190,21))</f>
        <v/>
      </c>
      <c r="D190" s="5"/>
      <c r="E190" s="31"/>
      <c r="F190" s="20" t="str">
        <f>+IF(E190="","",E190/faktor)</f>
        <v/>
      </c>
      <c r="G190" s="10"/>
      <c r="H190" s="10"/>
      <c r="I190" s="8"/>
      <c r="J190" s="21" t="str">
        <f>+IF(F190="","",G190/H190)</f>
        <v/>
      </c>
      <c r="K190" s="22" t="str">
        <f>+IF(F190="","",G190/I190)</f>
        <v/>
      </c>
      <c r="L190" s="23" t="str">
        <f>+IF(F190="","",H190/F190)</f>
        <v/>
      </c>
      <c r="M190" s="24" t="str">
        <f>+IF(F190="","",G190/F190)</f>
        <v/>
      </c>
      <c r="O190" s="6"/>
    </row>
    <row r="191" spans="1:15" ht="12.75">
      <c r="A191" s="17" t="str">
        <f>+IF(F191="","",WEEKDAY(D191,2))</f>
        <v/>
      </c>
      <c r="B191" s="18" t="str">
        <f>+IF(F191="","",MONTH(D191))</f>
        <v/>
      </c>
      <c r="C191" s="19" t="str">
        <f>+IF(F191="","",WEEKNUM(D191,21))</f>
        <v/>
      </c>
      <c r="D191" s="5"/>
      <c r="E191" s="31"/>
      <c r="F191" s="20" t="str">
        <f>+IF(E191="","",E191/faktor)</f>
        <v/>
      </c>
      <c r="G191" s="10"/>
      <c r="H191" s="10"/>
      <c r="I191" s="8"/>
      <c r="J191" s="21" t="str">
        <f>+IF(F191="","",G191/H191)</f>
        <v/>
      </c>
      <c r="K191" s="22" t="str">
        <f>+IF(F191="","",G191/I191)</f>
        <v/>
      </c>
      <c r="L191" s="23" t="str">
        <f>+IF(F191="","",H191/F191)</f>
        <v/>
      </c>
      <c r="M191" s="24" t="str">
        <f>+IF(F191="","",G191/F191)</f>
        <v/>
      </c>
      <c r="O191" s="6"/>
    </row>
    <row r="192" spans="1:15" ht="12.75">
      <c r="A192" s="17" t="str">
        <f>+IF(F192="","",WEEKDAY(D192,2))</f>
        <v/>
      </c>
      <c r="B192" s="18" t="str">
        <f>+IF(F192="","",MONTH(D192))</f>
        <v/>
      </c>
      <c r="C192" s="19" t="str">
        <f>+IF(F192="","",WEEKNUM(D192,21))</f>
        <v/>
      </c>
      <c r="D192" s="5"/>
      <c r="E192" s="31"/>
      <c r="F192" s="20" t="str">
        <f>+IF(E192="","",E192/faktor)</f>
        <v/>
      </c>
      <c r="G192" s="10"/>
      <c r="H192" s="10"/>
      <c r="I192" s="8"/>
      <c r="J192" s="21" t="str">
        <f>+IF(F192="","",G192/H192)</f>
        <v/>
      </c>
      <c r="K192" s="22" t="str">
        <f>+IF(F192="","",G192/I192)</f>
        <v/>
      </c>
      <c r="L192" s="23" t="str">
        <f>+IF(F192="","",H192/F192)</f>
        <v/>
      </c>
      <c r="M192" s="24" t="str">
        <f>+IF(F192="","",G192/F192)</f>
        <v/>
      </c>
      <c r="O192" s="6"/>
    </row>
    <row r="193" spans="1:15" ht="12.75">
      <c r="A193" s="17" t="str">
        <f>+IF(F193="","",WEEKDAY(D193,2))</f>
        <v/>
      </c>
      <c r="B193" s="18" t="str">
        <f>+IF(F193="","",MONTH(D193))</f>
        <v/>
      </c>
      <c r="C193" s="19" t="str">
        <f>+IF(F193="","",WEEKNUM(D193,21))</f>
        <v/>
      </c>
      <c r="D193" s="5"/>
      <c r="E193" s="31"/>
      <c r="F193" s="20" t="str">
        <f>+IF(E193="","",E193/faktor)</f>
        <v/>
      </c>
      <c r="G193" s="10"/>
      <c r="H193" s="10"/>
      <c r="I193" s="8"/>
      <c r="J193" s="21" t="str">
        <f>+IF(F193="","",G193/H193)</f>
        <v/>
      </c>
      <c r="K193" s="22" t="str">
        <f>+IF(F193="","",G193/I193)</f>
        <v/>
      </c>
      <c r="L193" s="23" t="str">
        <f>+IF(F193="","",H193/F193)</f>
        <v/>
      </c>
      <c r="M193" s="24" t="str">
        <f>+IF(F193="","",G193/F193)</f>
        <v/>
      </c>
      <c r="O193" s="6"/>
    </row>
    <row r="194" spans="1:24" ht="12.75">
      <c r="A194" s="17" t="str">
        <f>+IF(F194="","",WEEKDAY(D194,2))</f>
        <v/>
      </c>
      <c r="B194" s="18" t="str">
        <f>+IF(F194="","",MONTH(D194))</f>
        <v/>
      </c>
      <c r="C194" s="19" t="str">
        <f>+IF(F194="","",WEEKNUM(D194,21))</f>
        <v/>
      </c>
      <c r="D194" s="5"/>
      <c r="E194" s="31"/>
      <c r="F194" s="20" t="str">
        <f>+IF(E194="","",E194/faktor)</f>
        <v/>
      </c>
      <c r="G194" s="10"/>
      <c r="H194" s="10"/>
      <c r="I194" s="8"/>
      <c r="J194" s="21" t="str">
        <f>+IF(F194="","",G194/H194)</f>
        <v/>
      </c>
      <c r="K194" s="22" t="str">
        <f>+IF(F194="","",G194/I194)</f>
        <v/>
      </c>
      <c r="L194" s="23" t="str">
        <f>+IF(F194="","",H194/F194)</f>
        <v/>
      </c>
      <c r="M194" s="24" t="str">
        <f>+IF(F194="","",G194/F194)</f>
        <v/>
      </c>
      <c r="O194" s="6"/>
      <c r="Q194" s="2" t="s">
        <v>33</v>
      </c>
      <c r="V194" s="100" t="s">
        <v>21</v>
      </c>
      <c r="W194" s="27"/>
      <c r="X194" s="27">
        <v>2015</v>
      </c>
    </row>
    <row r="195" spans="1:15" ht="12.75">
      <c r="A195" s="17" t="str">
        <f>+IF(F195="","",WEEKDAY(D195,2))</f>
        <v/>
      </c>
      <c r="B195" s="18" t="str">
        <f>+IF(F195="","",MONTH(D195))</f>
        <v/>
      </c>
      <c r="C195" s="19" t="str">
        <f>+IF(F195="","",WEEKNUM(D195,21))</f>
        <v/>
      </c>
      <c r="D195" s="5"/>
      <c r="E195" s="31"/>
      <c r="F195" s="20" t="str">
        <f>+IF(E195="","",E195/faktor)</f>
        <v/>
      </c>
      <c r="G195" s="10"/>
      <c r="H195" s="10"/>
      <c r="I195" s="8"/>
      <c r="J195" s="21" t="str">
        <f>+IF(F195="","",G195/H195)</f>
        <v/>
      </c>
      <c r="K195" s="22" t="str">
        <f>+IF(F195="","",G195/I195)</f>
        <v/>
      </c>
      <c r="L195" s="23" t="str">
        <f>+IF(F195="","",H195/F195)</f>
        <v/>
      </c>
      <c r="M195" s="24" t="str">
        <f>+IF(F195="","",G195/F195)</f>
        <v/>
      </c>
      <c r="O195" s="6"/>
    </row>
    <row r="196" spans="1:25" ht="12.75">
      <c r="A196" s="17" t="str">
        <f>+IF(F196="","",WEEKDAY(D196,2))</f>
        <v/>
      </c>
      <c r="B196" s="18" t="str">
        <f>+IF(F196="","",MONTH(D196))</f>
        <v/>
      </c>
      <c r="C196" s="19" t="str">
        <f>+IF(F196="","",WEEKNUM(D196,21))</f>
        <v/>
      </c>
      <c r="D196" s="5"/>
      <c r="E196" s="31"/>
      <c r="F196" s="20" t="str">
        <f>+IF(E196="","",E196/faktor)</f>
        <v/>
      </c>
      <c r="G196" s="10"/>
      <c r="H196" s="10"/>
      <c r="I196" s="8"/>
      <c r="J196" s="21" t="str">
        <f>+IF(F196="","",G196/H196)</f>
        <v/>
      </c>
      <c r="K196" s="22" t="str">
        <f>+IF(F196="","",G196/I196)</f>
        <v/>
      </c>
      <c r="L196" s="23" t="str">
        <f>+IF(F196="","",H196/F196)</f>
        <v/>
      </c>
      <c r="M196" s="24" t="str">
        <f>+IF(F196="","",G196/F196)</f>
        <v/>
      </c>
      <c r="O196" s="6"/>
      <c r="Q196" s="30" t="s">
        <v>19</v>
      </c>
      <c r="R196" s="29" t="s">
        <v>18</v>
      </c>
      <c r="S196" s="30" t="s">
        <v>20</v>
      </c>
      <c r="T196" s="30" t="s">
        <v>16</v>
      </c>
      <c r="U196" s="30" t="s">
        <v>17</v>
      </c>
      <c r="V196" s="29" t="s">
        <v>1</v>
      </c>
      <c r="W196" s="29" t="s">
        <v>12</v>
      </c>
      <c r="X196" s="29" t="s">
        <v>5</v>
      </c>
      <c r="Y196" s="29" t="s">
        <v>4</v>
      </c>
    </row>
    <row r="197" spans="1:25" ht="12.75">
      <c r="A197" s="17" t="str">
        <f>+IF(F197="","",WEEKDAY(D197,2))</f>
        <v/>
      </c>
      <c r="B197" s="18" t="str">
        <f>+IF(F197="","",MONTH(D197))</f>
        <v/>
      </c>
      <c r="C197" s="19" t="str">
        <f>+IF(F197="","",WEEKNUM(D197,21))</f>
        <v/>
      </c>
      <c r="D197" s="5"/>
      <c r="E197" s="31"/>
      <c r="F197" s="20" t="str">
        <f>+IF(E197="","",E197/faktor)</f>
        <v/>
      </c>
      <c r="G197" s="10"/>
      <c r="H197" s="10"/>
      <c r="I197" s="8"/>
      <c r="J197" s="21" t="str">
        <f>+IF(F197="","",G197/H197)</f>
        <v/>
      </c>
      <c r="K197" s="22" t="str">
        <f>+IF(F197="","",G197/I197)</f>
        <v/>
      </c>
      <c r="L197" s="23" t="str">
        <f>+IF(F197="","",H197/F197)</f>
        <v/>
      </c>
      <c r="M197" s="24" t="str">
        <f>+IF(F197="","",G197/F197)</f>
        <v/>
      </c>
      <c r="O197" s="6"/>
      <c r="P197" s="27" t="s">
        <v>19</v>
      </c>
      <c r="Q197" s="28" t="str">
        <f>_xlfn.IFERROR(SUBTOTAL(1,E184:E213),"")</f>
        <v/>
      </c>
      <c r="R197" s="50" t="str">
        <f>_xlfn.IFERROR(SUBTOTAL(1,F184:F213),"")</f>
        <v/>
      </c>
      <c r="S197" s="28" t="str">
        <f>_xlfn.IFERROR(SUBTOTAL(1,G184:G213),"")</f>
        <v/>
      </c>
      <c r="T197" s="28" t="str">
        <f aca="true" t="shared" si="7" ref="T197:Y197">_xlfn.IFERROR(SUBTOTAL(1,H184:H213),"")</f>
        <v/>
      </c>
      <c r="U197" s="52" t="str">
        <f t="shared" si="7"/>
        <v/>
      </c>
      <c r="V197" s="50" t="str">
        <f t="shared" si="7"/>
        <v/>
      </c>
      <c r="W197" s="50" t="str">
        <f t="shared" si="7"/>
        <v/>
      </c>
      <c r="X197" s="51" t="str">
        <f t="shared" si="7"/>
        <v/>
      </c>
      <c r="Y197" s="50" t="str">
        <f t="shared" si="7"/>
        <v/>
      </c>
    </row>
    <row r="198" spans="1:25" ht="12.75">
      <c r="A198" s="17" t="str">
        <f>+IF(F198="","",WEEKDAY(D198,2))</f>
        <v/>
      </c>
      <c r="B198" s="18" t="str">
        <f>+IF(F198="","",MONTH(D198))</f>
        <v/>
      </c>
      <c r="C198" s="19" t="str">
        <f>+IF(F198="","",WEEKNUM(D198,21))</f>
        <v/>
      </c>
      <c r="D198" s="5"/>
      <c r="E198" s="31"/>
      <c r="F198" s="20" t="str">
        <f>+IF(E198="","",E198/faktor)</f>
        <v/>
      </c>
      <c r="G198" s="10"/>
      <c r="H198" s="10"/>
      <c r="I198" s="8"/>
      <c r="J198" s="21" t="str">
        <f>+IF(F198="","",G198/H198)</f>
        <v/>
      </c>
      <c r="K198" s="22" t="str">
        <f>+IF(F198="","",G198/I198)</f>
        <v/>
      </c>
      <c r="L198" s="23" t="str">
        <f>+IF(F198="","",H198/F198)</f>
        <v/>
      </c>
      <c r="M198" s="24" t="str">
        <f>+IF(F198="","",G198/F198)</f>
        <v/>
      </c>
      <c r="O198" s="6"/>
      <c r="P198" s="27" t="s">
        <v>38</v>
      </c>
      <c r="Q198" s="28" t="str">
        <f>_xlfn.IFERROR(SUBTOTAL(1,E184:E543),"")</f>
        <v/>
      </c>
      <c r="R198" s="50" t="str">
        <f>_xlfn.IFERROR(SUBTOTAL(1,F184:F543),"")</f>
        <v/>
      </c>
      <c r="S198" s="28" t="str">
        <f>_xlfn.IFERROR(SUBTOTAL(1,G184:G543),"")</f>
        <v/>
      </c>
      <c r="T198" s="28" t="str">
        <f aca="true" t="shared" si="8" ref="T198:Y198">_xlfn.IFERROR(SUBTOTAL(1,H184:H543),"")</f>
        <v/>
      </c>
      <c r="U198" s="52" t="str">
        <f t="shared" si="8"/>
        <v/>
      </c>
      <c r="V198" s="50" t="str">
        <f t="shared" si="8"/>
        <v/>
      </c>
      <c r="W198" s="50" t="str">
        <f t="shared" si="8"/>
        <v/>
      </c>
      <c r="X198" s="51" t="str">
        <f t="shared" si="8"/>
        <v/>
      </c>
      <c r="Y198" s="50" t="str">
        <f t="shared" si="8"/>
        <v/>
      </c>
    </row>
    <row r="199" spans="1:15" ht="12.75">
      <c r="A199" s="17" t="str">
        <f>+IF(F199="","",WEEKDAY(D199,2))</f>
        <v/>
      </c>
      <c r="B199" s="18" t="str">
        <f>+IF(F199="","",MONTH(D199))</f>
        <v/>
      </c>
      <c r="C199" s="19" t="str">
        <f>+IF(F199="","",WEEKNUM(D199,21))</f>
        <v/>
      </c>
      <c r="D199" s="5"/>
      <c r="E199" s="31"/>
      <c r="F199" s="20" t="str">
        <f>+IF(E199="","",E199/faktor)</f>
        <v/>
      </c>
      <c r="G199" s="10"/>
      <c r="H199" s="10"/>
      <c r="I199" s="8"/>
      <c r="J199" s="21" t="str">
        <f>+IF(F199="","",G199/H199)</f>
        <v/>
      </c>
      <c r="K199" s="22" t="str">
        <f>+IF(F199="","",G199/I199)</f>
        <v/>
      </c>
      <c r="L199" s="23" t="str">
        <f>+IF(F199="","",H199/F199)</f>
        <v/>
      </c>
      <c r="M199" s="24" t="str">
        <f>+IF(F199="","",G199/F199)</f>
        <v/>
      </c>
      <c r="O199" s="6"/>
    </row>
    <row r="200" spans="1:17" ht="12.75">
      <c r="A200" s="17" t="str">
        <f>+IF(F200="","",WEEKDAY(D200,2))</f>
        <v/>
      </c>
      <c r="B200" s="18" t="str">
        <f>+IF(F200="","",MONTH(D200))</f>
        <v/>
      </c>
      <c r="C200" s="19" t="str">
        <f>+IF(F200="","",WEEKNUM(D200,21))</f>
        <v/>
      </c>
      <c r="D200" s="5"/>
      <c r="E200" s="31"/>
      <c r="F200" s="20" t="str">
        <f>+IF(E200="","",E200/faktor)</f>
        <v/>
      </c>
      <c r="G200" s="10"/>
      <c r="H200" s="10"/>
      <c r="I200" s="8"/>
      <c r="J200" s="21" t="str">
        <f>+IF(F200="","",G200/H200)</f>
        <v/>
      </c>
      <c r="K200" s="22" t="str">
        <f>+IF(F200="","",G200/I200)</f>
        <v/>
      </c>
      <c r="L200" s="23" t="str">
        <f>+IF(F200="","",H200/F200)</f>
        <v/>
      </c>
      <c r="M200" s="24" t="str">
        <f>+IF(F200="","",G200/F200)</f>
        <v/>
      </c>
      <c r="O200" s="6"/>
      <c r="Q200" s="27"/>
    </row>
    <row r="201" spans="1:15" ht="12.75">
      <c r="A201" s="17" t="str">
        <f>+IF(F201="","",WEEKDAY(D201,2))</f>
        <v/>
      </c>
      <c r="B201" s="18" t="str">
        <f>+IF(F201="","",MONTH(D201))</f>
        <v/>
      </c>
      <c r="C201" s="19" t="str">
        <f>+IF(F201="","",WEEKNUM(D201,21))</f>
        <v/>
      </c>
      <c r="D201" s="5"/>
      <c r="E201" s="31"/>
      <c r="F201" s="20" t="str">
        <f>+IF(E201="","",E201/faktor)</f>
        <v/>
      </c>
      <c r="G201" s="10"/>
      <c r="H201" s="10"/>
      <c r="I201" s="8"/>
      <c r="J201" s="21" t="str">
        <f>+IF(F201="","",G201/H201)</f>
        <v/>
      </c>
      <c r="K201" s="22" t="str">
        <f>+IF(F201="","",G201/I201)</f>
        <v/>
      </c>
      <c r="L201" s="23" t="str">
        <f>+IF(F201="","",H201/F201)</f>
        <v/>
      </c>
      <c r="M201" s="24" t="str">
        <f>+IF(F201="","",G201/F201)</f>
        <v/>
      </c>
      <c r="O201" s="6"/>
    </row>
    <row r="202" spans="1:15" ht="12.75">
      <c r="A202" s="17" t="str">
        <f>+IF(F202="","",WEEKDAY(D202,2))</f>
        <v/>
      </c>
      <c r="B202" s="18" t="str">
        <f>+IF(F202="","",MONTH(D202))</f>
        <v/>
      </c>
      <c r="C202" s="19" t="str">
        <f>+IF(F202="","",WEEKNUM(D202,21))</f>
        <v/>
      </c>
      <c r="D202" s="5"/>
      <c r="E202" s="31"/>
      <c r="F202" s="20" t="str">
        <f>+IF(E202="","",E202/faktor)</f>
        <v/>
      </c>
      <c r="G202" s="10"/>
      <c r="H202" s="10"/>
      <c r="I202" s="8"/>
      <c r="J202" s="21" t="str">
        <f>+IF(F202="","",G202/H202)</f>
        <v/>
      </c>
      <c r="K202" s="22" t="str">
        <f>+IF(F202="","",G202/I202)</f>
        <v/>
      </c>
      <c r="L202" s="23" t="str">
        <f>+IF(F202="","",H202/F202)</f>
        <v/>
      </c>
      <c r="M202" s="24" t="str">
        <f>+IF(F202="","",G202/F202)</f>
        <v/>
      </c>
      <c r="O202" s="6"/>
    </row>
    <row r="203" spans="1:15" ht="12.75">
      <c r="A203" s="17" t="str">
        <f>+IF(F203="","",WEEKDAY(D203,2))</f>
        <v/>
      </c>
      <c r="B203" s="18" t="str">
        <f>+IF(F203="","",MONTH(D203))</f>
        <v/>
      </c>
      <c r="C203" s="19" t="str">
        <f>+IF(F203="","",WEEKNUM(D203,21))</f>
        <v/>
      </c>
      <c r="D203" s="5"/>
      <c r="E203" s="31"/>
      <c r="F203" s="20" t="str">
        <f>+IF(E203="","",E203/faktor)</f>
        <v/>
      </c>
      <c r="G203" s="10"/>
      <c r="H203" s="10"/>
      <c r="I203" s="8"/>
      <c r="J203" s="21" t="str">
        <f>+IF(F203="","",G203/H203)</f>
        <v/>
      </c>
      <c r="K203" s="22" t="str">
        <f>+IF(F203="","",G203/I203)</f>
        <v/>
      </c>
      <c r="L203" s="23" t="str">
        <f>+IF(F203="","",H203/F203)</f>
        <v/>
      </c>
      <c r="M203" s="24" t="str">
        <f>+IF(F203="","",G203/F203)</f>
        <v/>
      </c>
      <c r="O203" s="6"/>
    </row>
    <row r="204" spans="1:15" ht="12.75">
      <c r="A204" s="17" t="str">
        <f>+IF(F204="","",WEEKDAY(D204,2))</f>
        <v/>
      </c>
      <c r="B204" s="18" t="str">
        <f>+IF(F204="","",MONTH(D204))</f>
        <v/>
      </c>
      <c r="C204" s="19" t="str">
        <f>+IF(F204="","",WEEKNUM(D204,21))</f>
        <v/>
      </c>
      <c r="D204" s="5"/>
      <c r="E204" s="31"/>
      <c r="F204" s="20" t="str">
        <f>+IF(E204="","",E204/faktor)</f>
        <v/>
      </c>
      <c r="G204" s="10"/>
      <c r="H204" s="10"/>
      <c r="I204" s="8"/>
      <c r="J204" s="21" t="str">
        <f>+IF(F204="","",G204/H204)</f>
        <v/>
      </c>
      <c r="K204" s="22" t="str">
        <f>+IF(F204="","",G204/I204)</f>
        <v/>
      </c>
      <c r="L204" s="23" t="str">
        <f>+IF(F204="","",H204/F204)</f>
        <v/>
      </c>
      <c r="M204" s="24" t="str">
        <f>+IF(F204="","",G204/F204)</f>
        <v/>
      </c>
      <c r="O204" s="6"/>
    </row>
    <row r="205" spans="1:15" ht="12.75">
      <c r="A205" s="17" t="str">
        <f>+IF(F205="","",WEEKDAY(D205,2))</f>
        <v/>
      </c>
      <c r="B205" s="18" t="str">
        <f>+IF(F205="","",MONTH(D205))</f>
        <v/>
      </c>
      <c r="C205" s="19" t="str">
        <f>+IF(F205="","",WEEKNUM(D205,21))</f>
        <v/>
      </c>
      <c r="D205" s="5"/>
      <c r="E205" s="31"/>
      <c r="F205" s="20" t="str">
        <f>+IF(E205="","",E205/faktor)</f>
        <v/>
      </c>
      <c r="G205" s="10"/>
      <c r="H205" s="10"/>
      <c r="I205" s="8"/>
      <c r="J205" s="21" t="str">
        <f>+IF(F205="","",G205/H205)</f>
        <v/>
      </c>
      <c r="K205" s="22" t="str">
        <f>+IF(F205="","",G205/I205)</f>
        <v/>
      </c>
      <c r="L205" s="23" t="str">
        <f>+IF(F205="","",H205/F205)</f>
        <v/>
      </c>
      <c r="M205" s="24" t="str">
        <f>+IF(F205="","",G205/F205)</f>
        <v/>
      </c>
      <c r="O205" s="6"/>
    </row>
    <row r="206" spans="1:15" ht="12.75">
      <c r="A206" s="17" t="str">
        <f>+IF(F206="","",WEEKDAY(D206,2))</f>
        <v/>
      </c>
      <c r="B206" s="18" t="str">
        <f>+IF(F206="","",MONTH(D206))</f>
        <v/>
      </c>
      <c r="C206" s="19" t="str">
        <f>+IF(F206="","",WEEKNUM(D206,21))</f>
        <v/>
      </c>
      <c r="D206" s="5"/>
      <c r="E206" s="31"/>
      <c r="F206" s="20" t="str">
        <f>+IF(E206="","",E206/faktor)</f>
        <v/>
      </c>
      <c r="G206" s="10"/>
      <c r="H206" s="10"/>
      <c r="I206" s="8"/>
      <c r="J206" s="21" t="str">
        <f>+IF(F206="","",G206/H206)</f>
        <v/>
      </c>
      <c r="K206" s="22" t="str">
        <f>+IF(F206="","",G206/I206)</f>
        <v/>
      </c>
      <c r="L206" s="23" t="str">
        <f>+IF(F206="","",H206/F206)</f>
        <v/>
      </c>
      <c r="M206" s="24" t="str">
        <f>+IF(F206="","",G206/F206)</f>
        <v/>
      </c>
      <c r="O206" s="6"/>
    </row>
    <row r="207" spans="1:15" ht="12.75">
      <c r="A207" s="17" t="str">
        <f>+IF(F207="","",WEEKDAY(D207,2))</f>
        <v/>
      </c>
      <c r="B207" s="18" t="str">
        <f>+IF(F207="","",MONTH(D207))</f>
        <v/>
      </c>
      <c r="C207" s="19" t="str">
        <f>+IF(F207="","",WEEKNUM(D207,21))</f>
        <v/>
      </c>
      <c r="D207" s="5"/>
      <c r="E207" s="31"/>
      <c r="F207" s="20" t="str">
        <f>+IF(E207="","",E207/faktor)</f>
        <v/>
      </c>
      <c r="G207" s="10"/>
      <c r="H207" s="10"/>
      <c r="I207" s="8"/>
      <c r="J207" s="21" t="str">
        <f>+IF(F207="","",G207/H207)</f>
        <v/>
      </c>
      <c r="K207" s="22" t="str">
        <f>+IF(F207="","",G207/I207)</f>
        <v/>
      </c>
      <c r="L207" s="23" t="str">
        <f>+IF(F207="","",H207/F207)</f>
        <v/>
      </c>
      <c r="M207" s="24" t="str">
        <f>+IF(F207="","",G207/F207)</f>
        <v/>
      </c>
      <c r="O207" s="6"/>
    </row>
    <row r="208" spans="1:15" ht="12.75">
      <c r="A208" s="17" t="str">
        <f>+IF(F208="","",WEEKDAY(D208,2))</f>
        <v/>
      </c>
      <c r="B208" s="18" t="str">
        <f>+IF(F208="","",MONTH(D208))</f>
        <v/>
      </c>
      <c r="C208" s="19" t="str">
        <f>+IF(F208="","",WEEKNUM(D208,21))</f>
        <v/>
      </c>
      <c r="D208" s="5"/>
      <c r="E208" s="31"/>
      <c r="F208" s="20" t="str">
        <f>+IF(E208="","",E208/faktor)</f>
        <v/>
      </c>
      <c r="G208" s="10"/>
      <c r="H208" s="10"/>
      <c r="I208" s="8"/>
      <c r="J208" s="21" t="str">
        <f>+IF(F208="","",G208/H208)</f>
        <v/>
      </c>
      <c r="K208" s="22" t="str">
        <f>+IF(F208="","",G208/I208)</f>
        <v/>
      </c>
      <c r="L208" s="23" t="str">
        <f>+IF(F208="","",H208/F208)</f>
        <v/>
      </c>
      <c r="M208" s="24" t="str">
        <f>+IF(F208="","",G208/F208)</f>
        <v/>
      </c>
      <c r="O208" s="6"/>
    </row>
    <row r="209" spans="1:15" ht="12.75">
      <c r="A209" s="17" t="str">
        <f>+IF(F209="","",WEEKDAY(D209,2))</f>
        <v/>
      </c>
      <c r="B209" s="18" t="str">
        <f>+IF(F209="","",MONTH(D209))</f>
        <v/>
      </c>
      <c r="C209" s="19" t="str">
        <f>+IF(F209="","",WEEKNUM(D209,21))</f>
        <v/>
      </c>
      <c r="D209" s="5"/>
      <c r="E209" s="31"/>
      <c r="F209" s="20" t="str">
        <f>+IF(E209="","",E209/faktor)</f>
        <v/>
      </c>
      <c r="G209" s="10"/>
      <c r="H209" s="10"/>
      <c r="I209" s="8"/>
      <c r="J209" s="21" t="str">
        <f>+IF(F209="","",G209/H209)</f>
        <v/>
      </c>
      <c r="K209" s="22" t="str">
        <f>+IF(F209="","",G209/I209)</f>
        <v/>
      </c>
      <c r="L209" s="23" t="str">
        <f>+IF(F209="","",H209/F209)</f>
        <v/>
      </c>
      <c r="M209" s="24" t="str">
        <f>+IF(F209="","",G209/F209)</f>
        <v/>
      </c>
      <c r="O209" s="6"/>
    </row>
    <row r="210" spans="1:15" ht="12.75">
      <c r="A210" s="17" t="str">
        <f>+IF(F210="","",WEEKDAY(D210,2))</f>
        <v/>
      </c>
      <c r="B210" s="18" t="str">
        <f>+IF(F210="","",MONTH(D210))</f>
        <v/>
      </c>
      <c r="C210" s="19" t="str">
        <f>+IF(F210="","",WEEKNUM(D210,21))</f>
        <v/>
      </c>
      <c r="D210" s="5"/>
      <c r="E210" s="31"/>
      <c r="F210" s="20" t="str">
        <f>+IF(E210="","",E210/faktor)</f>
        <v/>
      </c>
      <c r="G210" s="10"/>
      <c r="H210" s="10"/>
      <c r="I210" s="8"/>
      <c r="J210" s="21" t="str">
        <f>+IF(F210="","",G210/H210)</f>
        <v/>
      </c>
      <c r="K210" s="22" t="str">
        <f>+IF(F210="","",G210/I210)</f>
        <v/>
      </c>
      <c r="L210" s="23" t="str">
        <f>+IF(F210="","",H210/F210)</f>
        <v/>
      </c>
      <c r="M210" s="24" t="str">
        <f>+IF(F210="","",G210/F210)</f>
        <v/>
      </c>
      <c r="O210" s="6"/>
    </row>
    <row r="211" spans="1:15" ht="12.75">
      <c r="A211" s="17" t="str">
        <f>+IF(F211="","",WEEKDAY(D211,2))</f>
        <v/>
      </c>
      <c r="B211" s="18" t="str">
        <f>+IF(F211="","",MONTH(D211))</f>
        <v/>
      </c>
      <c r="C211" s="19" t="str">
        <f>+IF(F211="","",WEEKNUM(D211,21))</f>
        <v/>
      </c>
      <c r="D211" s="5"/>
      <c r="E211" s="31"/>
      <c r="F211" s="20" t="str">
        <f>+IF(E211="","",E211/faktor)</f>
        <v/>
      </c>
      <c r="G211" s="10"/>
      <c r="H211" s="10"/>
      <c r="I211" s="8"/>
      <c r="J211" s="21" t="str">
        <f>+IF(F211="","",G211/H211)</f>
        <v/>
      </c>
      <c r="K211" s="22" t="str">
        <f>+IF(F211="","",G211/I211)</f>
        <v/>
      </c>
      <c r="L211" s="23" t="str">
        <f>+IF(F211="","",H211/F211)</f>
        <v/>
      </c>
      <c r="M211" s="24" t="str">
        <f>+IF(F211="","",G211/F211)</f>
        <v/>
      </c>
      <c r="O211" s="6"/>
    </row>
    <row r="212" spans="1:15" ht="12.75">
      <c r="A212" s="17" t="str">
        <f>+IF(F212="","",WEEKDAY(D212,2))</f>
        <v/>
      </c>
      <c r="B212" s="18" t="str">
        <f>+IF(F212="","",MONTH(D212))</f>
        <v/>
      </c>
      <c r="C212" s="19" t="str">
        <f>+IF(F212="","",WEEKNUM(D212,21))</f>
        <v/>
      </c>
      <c r="D212" s="5"/>
      <c r="E212" s="31"/>
      <c r="F212" s="20" t="str">
        <f>+IF(E212="","",E212/faktor)</f>
        <v/>
      </c>
      <c r="G212" s="10"/>
      <c r="H212" s="10"/>
      <c r="I212" s="8"/>
      <c r="J212" s="21" t="str">
        <f>+IF(F212="","",G212/H212)</f>
        <v/>
      </c>
      <c r="K212" s="22" t="str">
        <f>+IF(F212="","",G212/I212)</f>
        <v/>
      </c>
      <c r="L212" s="23" t="str">
        <f>+IF(F212="","",H212/F212)</f>
        <v/>
      </c>
      <c r="M212" s="24" t="str">
        <f>+IF(F212="","",G212/F212)</f>
        <v/>
      </c>
      <c r="O212" s="6"/>
    </row>
    <row r="213" spans="1:15" ht="13" thickBot="1">
      <c r="A213" s="37" t="str">
        <f>+IF(F213="","",WEEKDAY(D213,2))</f>
        <v/>
      </c>
      <c r="B213" s="38" t="str">
        <f>+IF(F213="","",MONTH(D213))</f>
        <v/>
      </c>
      <c r="C213" s="19" t="str">
        <f>+IF(F213="","",WEEKNUM(D213,21))</f>
        <v/>
      </c>
      <c r="D213" s="40"/>
      <c r="E213" s="41"/>
      <c r="F213" s="42" t="str">
        <f>+IF(E213="","",E213/faktor)</f>
        <v/>
      </c>
      <c r="G213" s="43"/>
      <c r="H213" s="43"/>
      <c r="I213" s="44"/>
      <c r="J213" s="45" t="str">
        <f>+IF(F213="","",G213/H213)</f>
        <v/>
      </c>
      <c r="K213" s="46" t="str">
        <f>+IF(F213="","",G213/I213)</f>
        <v/>
      </c>
      <c r="L213" s="47" t="str">
        <f>+IF(F213="","",H213/F213)</f>
        <v/>
      </c>
      <c r="M213" s="48" t="str">
        <f>+IF(F213="","",G213/F213)</f>
        <v/>
      </c>
      <c r="O213" s="49"/>
    </row>
    <row r="214" spans="1:15" ht="13" thickTop="1">
      <c r="A214" s="53" t="str">
        <f>+IF(F214="","",WEEKDAY(D214,2))</f>
        <v/>
      </c>
      <c r="B214" s="54" t="str">
        <f>+IF(F214="","",MONTH(D214))</f>
        <v/>
      </c>
      <c r="C214" s="55" t="str">
        <f>+IF(F214="","",WEEKNUM(D214,21))</f>
        <v/>
      </c>
      <c r="D214" s="56"/>
      <c r="E214" s="57"/>
      <c r="F214" s="58" t="str">
        <f>+IF(E214="","",E214/faktor)</f>
        <v/>
      </c>
      <c r="G214" s="59"/>
      <c r="H214" s="59"/>
      <c r="I214" s="60"/>
      <c r="J214" s="61" t="str">
        <f>+IF(F214="","",G214/H214)</f>
        <v/>
      </c>
      <c r="K214" s="62" t="str">
        <f>+IF(F214="","",G214/I214)</f>
        <v/>
      </c>
      <c r="L214" s="63" t="str">
        <f>+IF(F214="","",H214/F214)</f>
        <v/>
      </c>
      <c r="M214" s="64" t="str">
        <f>+IF(F214="","",G214/F214)</f>
        <v/>
      </c>
      <c r="O214" s="65"/>
    </row>
    <row r="215" spans="1:15" ht="12.75">
      <c r="A215" s="17" t="str">
        <f>+IF(F215="","",WEEKDAY(D215,2))</f>
        <v/>
      </c>
      <c r="B215" s="18" t="str">
        <f>+IF(F215="","",MONTH(D215))</f>
        <v/>
      </c>
      <c r="C215" s="19" t="str">
        <f>+IF(F215="","",WEEKNUM(D215,21))</f>
        <v/>
      </c>
      <c r="D215" s="5"/>
      <c r="E215" s="31"/>
      <c r="F215" s="20" t="str">
        <f>+IF(E215="","",E215/faktor)</f>
        <v/>
      </c>
      <c r="G215" s="10"/>
      <c r="H215" s="10"/>
      <c r="I215" s="8"/>
      <c r="J215" s="21" t="str">
        <f>+IF(F215="","",G215/H215)</f>
        <v/>
      </c>
      <c r="K215" s="22" t="str">
        <f>+IF(F215="","",G215/I215)</f>
        <v/>
      </c>
      <c r="L215" s="23" t="str">
        <f>+IF(F215="","",H215/F215)</f>
        <v/>
      </c>
      <c r="M215" s="24" t="str">
        <f>+IF(F215="","",G215/F215)</f>
        <v/>
      </c>
      <c r="O215" s="6"/>
    </row>
    <row r="216" spans="1:15" ht="12.75">
      <c r="A216" s="17" t="str">
        <f>+IF(F216="","",WEEKDAY(D216,2))</f>
        <v/>
      </c>
      <c r="B216" s="18" t="str">
        <f>+IF(F216="","",MONTH(D216))</f>
        <v/>
      </c>
      <c r="C216" s="19" t="str">
        <f>+IF(F216="","",WEEKNUM(D216,21))</f>
        <v/>
      </c>
      <c r="D216" s="5"/>
      <c r="E216" s="31"/>
      <c r="F216" s="20" t="str">
        <f>+IF(E216="","",E216/faktor)</f>
        <v/>
      </c>
      <c r="G216" s="10"/>
      <c r="H216" s="10"/>
      <c r="I216" s="8"/>
      <c r="J216" s="21" t="str">
        <f>+IF(F216="","",G216/H216)</f>
        <v/>
      </c>
      <c r="K216" s="22" t="str">
        <f>+IF(F216="","",G216/I216)</f>
        <v/>
      </c>
      <c r="L216" s="23" t="str">
        <f>+IF(F216="","",H216/F216)</f>
        <v/>
      </c>
      <c r="M216" s="24" t="str">
        <f>+IF(F216="","",G216/F216)</f>
        <v/>
      </c>
      <c r="O216" s="6"/>
    </row>
    <row r="217" spans="1:15" ht="12.75">
      <c r="A217" s="17" t="str">
        <f>+IF(F217="","",WEEKDAY(D217,2))</f>
        <v/>
      </c>
      <c r="B217" s="18" t="str">
        <f>+IF(F217="","",MONTH(D217))</f>
        <v/>
      </c>
      <c r="C217" s="19" t="str">
        <f>+IF(F217="","",WEEKNUM(D217,21))</f>
        <v/>
      </c>
      <c r="D217" s="5"/>
      <c r="E217" s="31"/>
      <c r="F217" s="20" t="str">
        <f>+IF(E217="","",E217/faktor)</f>
        <v/>
      </c>
      <c r="G217" s="10"/>
      <c r="H217" s="10"/>
      <c r="I217" s="8"/>
      <c r="J217" s="21" t="str">
        <f>+IF(F217="","",G217/H217)</f>
        <v/>
      </c>
      <c r="K217" s="22" t="str">
        <f>+IF(F217="","",G217/I217)</f>
        <v/>
      </c>
      <c r="L217" s="23" t="str">
        <f>+IF(F217="","",H217/F217)</f>
        <v/>
      </c>
      <c r="M217" s="24" t="str">
        <f>+IF(F217="","",G217/F217)</f>
        <v/>
      </c>
      <c r="O217" s="6"/>
    </row>
    <row r="218" spans="1:15" ht="12.75">
      <c r="A218" s="17" t="str">
        <f>+IF(F218="","",WEEKDAY(D218,2))</f>
        <v/>
      </c>
      <c r="B218" s="18" t="str">
        <f>+IF(F218="","",MONTH(D218))</f>
        <v/>
      </c>
      <c r="C218" s="19" t="str">
        <f>+IF(F218="","",WEEKNUM(D218,21))</f>
        <v/>
      </c>
      <c r="D218" s="5"/>
      <c r="E218" s="31"/>
      <c r="F218" s="20" t="str">
        <f>+IF(E218="","",E218/faktor)</f>
        <v/>
      </c>
      <c r="G218" s="10"/>
      <c r="H218" s="10"/>
      <c r="I218" s="8"/>
      <c r="J218" s="21" t="str">
        <f>+IF(F218="","",G218/H218)</f>
        <v/>
      </c>
      <c r="K218" s="22" t="str">
        <f>+IF(F218="","",G218/I218)</f>
        <v/>
      </c>
      <c r="L218" s="23" t="str">
        <f>+IF(F218="","",H218/F218)</f>
        <v/>
      </c>
      <c r="M218" s="24" t="str">
        <f>+IF(F218="","",G218/F218)</f>
        <v/>
      </c>
      <c r="O218" s="6"/>
    </row>
    <row r="219" spans="1:15" ht="12.75">
      <c r="A219" s="17" t="str">
        <f>+IF(F219="","",WEEKDAY(D219,2))</f>
        <v/>
      </c>
      <c r="B219" s="18" t="str">
        <f>+IF(F219="","",MONTH(D219))</f>
        <v/>
      </c>
      <c r="C219" s="19" t="str">
        <f>+IF(F219="","",WEEKNUM(D219,21))</f>
        <v/>
      </c>
      <c r="D219" s="5"/>
      <c r="E219" s="31"/>
      <c r="F219" s="20" t="str">
        <f>+IF(E219="","",E219/faktor)</f>
        <v/>
      </c>
      <c r="G219" s="10"/>
      <c r="H219" s="10"/>
      <c r="I219" s="8"/>
      <c r="J219" s="21" t="str">
        <f>+IF(F219="","",G219/H219)</f>
        <v/>
      </c>
      <c r="K219" s="22" t="str">
        <f>+IF(F219="","",G219/I219)</f>
        <v/>
      </c>
      <c r="L219" s="23" t="str">
        <f>+IF(F219="","",H219/F219)</f>
        <v/>
      </c>
      <c r="M219" s="24" t="str">
        <f>+IF(F219="","",G219/F219)</f>
        <v/>
      </c>
      <c r="O219" s="6"/>
    </row>
    <row r="220" spans="1:15" ht="12.75">
      <c r="A220" s="17" t="str">
        <f>+IF(F220="","",WEEKDAY(D220,2))</f>
        <v/>
      </c>
      <c r="B220" s="18" t="str">
        <f>+IF(F220="","",MONTH(D220))</f>
        <v/>
      </c>
      <c r="C220" s="19" t="str">
        <f>+IF(F220="","",WEEKNUM(D220,21))</f>
        <v/>
      </c>
      <c r="D220" s="5"/>
      <c r="E220" s="31"/>
      <c r="F220" s="20" t="str">
        <f>+IF(E220="","",E220/faktor)</f>
        <v/>
      </c>
      <c r="G220" s="10"/>
      <c r="H220" s="10"/>
      <c r="I220" s="8"/>
      <c r="J220" s="21" t="str">
        <f>+IF(F220="","",G220/H220)</f>
        <v/>
      </c>
      <c r="K220" s="22" t="str">
        <f>+IF(F220="","",G220/I220)</f>
        <v/>
      </c>
      <c r="L220" s="23" t="str">
        <f>+IF(F220="","",H220/F220)</f>
        <v/>
      </c>
      <c r="M220" s="24" t="str">
        <f>+IF(F220="","",G220/F220)</f>
        <v/>
      </c>
      <c r="O220" s="6"/>
    </row>
    <row r="221" spans="1:15" ht="12.75">
      <c r="A221" s="17" t="str">
        <f>+IF(F221="","",WEEKDAY(D221,2))</f>
        <v/>
      </c>
      <c r="B221" s="18" t="str">
        <f>+IF(F221="","",MONTH(D221))</f>
        <v/>
      </c>
      <c r="C221" s="19" t="str">
        <f>+IF(F221="","",WEEKNUM(D221,21))</f>
        <v/>
      </c>
      <c r="D221" s="5"/>
      <c r="E221" s="31"/>
      <c r="F221" s="20" t="str">
        <f>+IF(E221="","",E221/faktor)</f>
        <v/>
      </c>
      <c r="G221" s="10"/>
      <c r="H221" s="10"/>
      <c r="I221" s="8"/>
      <c r="J221" s="21" t="str">
        <f>+IF(F221="","",G221/H221)</f>
        <v/>
      </c>
      <c r="K221" s="22" t="str">
        <f>+IF(F221="","",G221/I221)</f>
        <v/>
      </c>
      <c r="L221" s="23" t="str">
        <f>+IF(F221="","",H221/F221)</f>
        <v/>
      </c>
      <c r="M221" s="24" t="str">
        <f>+IF(F221="","",G221/F221)</f>
        <v/>
      </c>
      <c r="O221" s="6"/>
    </row>
    <row r="222" spans="1:15" ht="12.75">
      <c r="A222" s="17" t="str">
        <f>+IF(F222="","",WEEKDAY(D222,2))</f>
        <v/>
      </c>
      <c r="B222" s="18" t="str">
        <f>+IF(F222="","",MONTH(D222))</f>
        <v/>
      </c>
      <c r="C222" s="19" t="str">
        <f>+IF(F222="","",WEEKNUM(D222,21))</f>
        <v/>
      </c>
      <c r="D222" s="5"/>
      <c r="E222" s="31"/>
      <c r="F222" s="20" t="str">
        <f>+IF(E222="","",E222/faktor)</f>
        <v/>
      </c>
      <c r="G222" s="10"/>
      <c r="H222" s="10"/>
      <c r="I222" s="8"/>
      <c r="J222" s="21" t="str">
        <f>+IF(F222="","",G222/H222)</f>
        <v/>
      </c>
      <c r="K222" s="22" t="str">
        <f>+IF(F222="","",G222/I222)</f>
        <v/>
      </c>
      <c r="L222" s="23" t="str">
        <f>+IF(F222="","",H222/F222)</f>
        <v/>
      </c>
      <c r="M222" s="24" t="str">
        <f>+IF(F222="","",G222/F222)</f>
        <v/>
      </c>
      <c r="O222" s="6"/>
    </row>
    <row r="223" spans="1:15" ht="12.75">
      <c r="A223" s="17" t="str">
        <f>+IF(F223="","",WEEKDAY(D223,2))</f>
        <v/>
      </c>
      <c r="B223" s="18" t="str">
        <f>+IF(F223="","",MONTH(D223))</f>
        <v/>
      </c>
      <c r="C223" s="19" t="str">
        <f>+IF(F223="","",WEEKNUM(D223,21))</f>
        <v/>
      </c>
      <c r="D223" s="5"/>
      <c r="E223" s="31"/>
      <c r="F223" s="20" t="str">
        <f>+IF(E223="","",E223/faktor)</f>
        <v/>
      </c>
      <c r="G223" s="10"/>
      <c r="H223" s="10"/>
      <c r="I223" s="8"/>
      <c r="J223" s="21" t="str">
        <f>+IF(F223="","",G223/H223)</f>
        <v/>
      </c>
      <c r="K223" s="22" t="str">
        <f>+IF(F223="","",G223/I223)</f>
        <v/>
      </c>
      <c r="L223" s="23" t="str">
        <f>+IF(F223="","",H223/F223)</f>
        <v/>
      </c>
      <c r="M223" s="24" t="str">
        <f>+IF(F223="","",G223/F223)</f>
        <v/>
      </c>
      <c r="O223" s="6"/>
    </row>
    <row r="224" spans="1:24" ht="12.75">
      <c r="A224" s="17" t="str">
        <f>+IF(F224="","",WEEKDAY(D224,2))</f>
        <v/>
      </c>
      <c r="B224" s="18" t="str">
        <f>+IF(F224="","",MONTH(D224))</f>
        <v/>
      </c>
      <c r="C224" s="19" t="str">
        <f>+IF(F224="","",WEEKNUM(D224,21))</f>
        <v/>
      </c>
      <c r="D224" s="5"/>
      <c r="E224" s="31"/>
      <c r="F224" s="20" t="str">
        <f>+IF(E224="","",E224/faktor)</f>
        <v/>
      </c>
      <c r="G224" s="10"/>
      <c r="H224" s="10"/>
      <c r="I224" s="8"/>
      <c r="J224" s="21" t="str">
        <f>+IF(F224="","",G224/H224)</f>
        <v/>
      </c>
      <c r="K224" s="22" t="str">
        <f>+IF(F224="","",G224/I224)</f>
        <v/>
      </c>
      <c r="L224" s="23" t="str">
        <f>+IF(F224="","",H224/F224)</f>
        <v/>
      </c>
      <c r="M224" s="24" t="str">
        <f>+IF(F224="","",G224/F224)</f>
        <v/>
      </c>
      <c r="O224" s="6"/>
      <c r="Q224" s="2" t="s">
        <v>33</v>
      </c>
      <c r="V224" s="100" t="s">
        <v>22</v>
      </c>
      <c r="W224" s="27"/>
      <c r="X224" s="27">
        <v>2015</v>
      </c>
    </row>
    <row r="225" spans="1:15" ht="12.75">
      <c r="A225" s="17" t="str">
        <f>+IF(F225="","",WEEKDAY(D225,2))</f>
        <v/>
      </c>
      <c r="B225" s="18" t="str">
        <f>+IF(F225="","",MONTH(D225))</f>
        <v/>
      </c>
      <c r="C225" s="19" t="str">
        <f>+IF(F225="","",WEEKNUM(D225,21))</f>
        <v/>
      </c>
      <c r="D225" s="5"/>
      <c r="E225" s="31"/>
      <c r="F225" s="20" t="str">
        <f>+IF(E225="","",E225/faktor)</f>
        <v/>
      </c>
      <c r="G225" s="10"/>
      <c r="H225" s="10"/>
      <c r="I225" s="8"/>
      <c r="J225" s="21" t="str">
        <f>+IF(F225="","",G225/H225)</f>
        <v/>
      </c>
      <c r="K225" s="22" t="str">
        <f>+IF(F225="","",G225/I225)</f>
        <v/>
      </c>
      <c r="L225" s="23" t="str">
        <f>+IF(F225="","",H225/F225)</f>
        <v/>
      </c>
      <c r="M225" s="24" t="str">
        <f>+IF(F225="","",G225/F225)</f>
        <v/>
      </c>
      <c r="O225" s="6"/>
    </row>
    <row r="226" spans="1:25" ht="12.75">
      <c r="A226" s="17" t="str">
        <f>+IF(F226="","",WEEKDAY(D226,2))</f>
        <v/>
      </c>
      <c r="B226" s="18" t="str">
        <f>+IF(F226="","",MONTH(D226))</f>
        <v/>
      </c>
      <c r="C226" s="19" t="str">
        <f>+IF(F226="","",WEEKNUM(D226,21))</f>
        <v/>
      </c>
      <c r="D226" s="5"/>
      <c r="E226" s="31"/>
      <c r="F226" s="20" t="str">
        <f>+IF(E226="","",E226/faktor)</f>
        <v/>
      </c>
      <c r="G226" s="10"/>
      <c r="H226" s="10"/>
      <c r="I226" s="8"/>
      <c r="J226" s="21" t="str">
        <f>+IF(F226="","",G226/H226)</f>
        <v/>
      </c>
      <c r="K226" s="22" t="str">
        <f>+IF(F226="","",G226/I226)</f>
        <v/>
      </c>
      <c r="L226" s="23" t="str">
        <f>+IF(F226="","",H226/F226)</f>
        <v/>
      </c>
      <c r="M226" s="24" t="str">
        <f>+IF(F226="","",G226/F226)</f>
        <v/>
      </c>
      <c r="O226" s="6"/>
      <c r="Q226" s="30" t="s">
        <v>19</v>
      </c>
      <c r="R226" s="29" t="s">
        <v>18</v>
      </c>
      <c r="S226" s="30" t="s">
        <v>20</v>
      </c>
      <c r="T226" s="30" t="s">
        <v>16</v>
      </c>
      <c r="U226" s="30" t="s">
        <v>17</v>
      </c>
      <c r="V226" s="29" t="s">
        <v>1</v>
      </c>
      <c r="W226" s="29" t="s">
        <v>12</v>
      </c>
      <c r="X226" s="29" t="s">
        <v>5</v>
      </c>
      <c r="Y226" s="29" t="s">
        <v>4</v>
      </c>
    </row>
    <row r="227" spans="1:25" ht="12.75">
      <c r="A227" s="17" t="str">
        <f>+IF(F227="","",WEEKDAY(D227,2))</f>
        <v/>
      </c>
      <c r="B227" s="18" t="str">
        <f>+IF(F227="","",MONTH(D227))</f>
        <v/>
      </c>
      <c r="C227" s="19" t="str">
        <f>+IF(F227="","",WEEKNUM(D227,21))</f>
        <v/>
      </c>
      <c r="D227" s="5"/>
      <c r="E227" s="31"/>
      <c r="F227" s="20" t="str">
        <f>+IF(E227="","",E227/faktor)</f>
        <v/>
      </c>
      <c r="G227" s="10"/>
      <c r="H227" s="10"/>
      <c r="I227" s="8"/>
      <c r="J227" s="21" t="str">
        <f>+IF(F227="","",G227/H227)</f>
        <v/>
      </c>
      <c r="K227" s="22" t="str">
        <f>+IF(F227="","",G227/I227)</f>
        <v/>
      </c>
      <c r="L227" s="23" t="str">
        <f>+IF(F227="","",H227/F227)</f>
        <v/>
      </c>
      <c r="M227" s="24" t="str">
        <f>+IF(F227="","",G227/F227)</f>
        <v/>
      </c>
      <c r="O227" s="6"/>
      <c r="P227" s="27" t="s">
        <v>19</v>
      </c>
      <c r="Q227" s="28" t="str">
        <f>_xlfn.IFERROR(SUBTOTAL(1,E214:E243),"")</f>
        <v/>
      </c>
      <c r="R227" s="50" t="str">
        <f>_xlfn.IFERROR(SUBTOTAL(1,F214:F243),"")</f>
        <v/>
      </c>
      <c r="S227" s="28" t="str">
        <f>_xlfn.IFERROR(SUBTOTAL(1,G214:G243),"")</f>
        <v/>
      </c>
      <c r="T227" s="28" t="str">
        <f aca="true" t="shared" si="9" ref="T227:Y227">_xlfn.IFERROR(SUBTOTAL(1,H214:H243),"")</f>
        <v/>
      </c>
      <c r="U227" s="52" t="str">
        <f t="shared" si="9"/>
        <v/>
      </c>
      <c r="V227" s="50" t="str">
        <f t="shared" si="9"/>
        <v/>
      </c>
      <c r="W227" s="50" t="str">
        <f t="shared" si="9"/>
        <v/>
      </c>
      <c r="X227" s="51" t="str">
        <f t="shared" si="9"/>
        <v/>
      </c>
      <c r="Y227" s="50" t="str">
        <f t="shared" si="9"/>
        <v/>
      </c>
    </row>
    <row r="228" spans="1:25" ht="12.75">
      <c r="A228" s="17" t="str">
        <f>+IF(F228="","",WEEKDAY(D228,2))</f>
        <v/>
      </c>
      <c r="B228" s="18" t="str">
        <f>+IF(F228="","",MONTH(D228))</f>
        <v/>
      </c>
      <c r="C228" s="19" t="str">
        <f>+IF(F228="","",WEEKNUM(D228,21))</f>
        <v/>
      </c>
      <c r="D228" s="5"/>
      <c r="E228" s="31"/>
      <c r="F228" s="20" t="str">
        <f>+IF(E228="","",E228/faktor)</f>
        <v/>
      </c>
      <c r="G228" s="10"/>
      <c r="H228" s="10"/>
      <c r="I228" s="8"/>
      <c r="J228" s="21" t="str">
        <f>+IF(F228="","",G228/H228)</f>
        <v/>
      </c>
      <c r="K228" s="22" t="str">
        <f>+IF(F228="","",G228/I228)</f>
        <v/>
      </c>
      <c r="L228" s="23" t="str">
        <f>+IF(F228="","",H228/F228)</f>
        <v/>
      </c>
      <c r="M228" s="24" t="str">
        <f>+IF(F228="","",G228/F228)</f>
        <v/>
      </c>
      <c r="O228" s="6"/>
      <c r="P228" s="27" t="s">
        <v>38</v>
      </c>
      <c r="Q228" s="28" t="str">
        <f aca="true" t="shared" si="10" ref="Q228:Y228">Q198</f>
        <v/>
      </c>
      <c r="R228" s="50" t="str">
        <f t="shared" si="10"/>
        <v/>
      </c>
      <c r="S228" s="28" t="str">
        <f t="shared" si="10"/>
        <v/>
      </c>
      <c r="T228" s="28" t="str">
        <f t="shared" si="10"/>
        <v/>
      </c>
      <c r="U228" s="52" t="str">
        <f t="shared" si="10"/>
        <v/>
      </c>
      <c r="V228" s="50" t="str">
        <f t="shared" si="10"/>
        <v/>
      </c>
      <c r="W228" s="50" t="str">
        <f t="shared" si="10"/>
        <v/>
      </c>
      <c r="X228" s="51" t="str">
        <f t="shared" si="10"/>
        <v/>
      </c>
      <c r="Y228" s="50" t="str">
        <f t="shared" si="10"/>
        <v/>
      </c>
    </row>
    <row r="229" spans="1:15" ht="12.75">
      <c r="A229" s="17" t="str">
        <f>+IF(F229="","",WEEKDAY(D229,2))</f>
        <v/>
      </c>
      <c r="B229" s="18" t="str">
        <f>+IF(F229="","",MONTH(D229))</f>
        <v/>
      </c>
      <c r="C229" s="19" t="str">
        <f>+IF(F229="","",WEEKNUM(D229,21))</f>
        <v/>
      </c>
      <c r="D229" s="5"/>
      <c r="E229" s="31"/>
      <c r="F229" s="20" t="str">
        <f>+IF(E229="","",E229/faktor)</f>
        <v/>
      </c>
      <c r="G229" s="10"/>
      <c r="H229" s="10"/>
      <c r="I229" s="8"/>
      <c r="J229" s="21" t="str">
        <f>+IF(F229="","",G229/H229)</f>
        <v/>
      </c>
      <c r="K229" s="22" t="str">
        <f>+IF(F229="","",G229/I229)</f>
        <v/>
      </c>
      <c r="L229" s="23" t="str">
        <f>+IF(F229="","",H229/F229)</f>
        <v/>
      </c>
      <c r="M229" s="24" t="str">
        <f>+IF(F229="","",G229/F229)</f>
        <v/>
      </c>
      <c r="O229" s="6"/>
    </row>
    <row r="230" spans="1:17" ht="12.75">
      <c r="A230" s="17" t="str">
        <f>+IF(F230="","",WEEKDAY(D230,2))</f>
        <v/>
      </c>
      <c r="B230" s="18" t="str">
        <f>+IF(F230="","",MONTH(D230))</f>
        <v/>
      </c>
      <c r="C230" s="19" t="str">
        <f>+IF(F230="","",WEEKNUM(D230,21))</f>
        <v/>
      </c>
      <c r="D230" s="5"/>
      <c r="E230" s="31"/>
      <c r="F230" s="20" t="str">
        <f>+IF(E230="","",E230/faktor)</f>
        <v/>
      </c>
      <c r="G230" s="10"/>
      <c r="H230" s="10"/>
      <c r="I230" s="8"/>
      <c r="J230" s="21" t="str">
        <f>+IF(F230="","",G230/H230)</f>
        <v/>
      </c>
      <c r="K230" s="22" t="str">
        <f>+IF(F230="","",G230/I230)</f>
        <v/>
      </c>
      <c r="L230" s="23" t="str">
        <f>+IF(F230="","",H230/F230)</f>
        <v/>
      </c>
      <c r="M230" s="24" t="str">
        <f>+IF(F230="","",G230/F230)</f>
        <v/>
      </c>
      <c r="O230" s="6"/>
      <c r="Q230" s="27"/>
    </row>
    <row r="231" spans="1:15" ht="12.75">
      <c r="A231" s="17" t="str">
        <f>+IF(F231="","",WEEKDAY(D231,2))</f>
        <v/>
      </c>
      <c r="B231" s="18" t="str">
        <f>+IF(F231="","",MONTH(D231))</f>
        <v/>
      </c>
      <c r="C231" s="19" t="str">
        <f>+IF(F231="","",WEEKNUM(D231,21))</f>
        <v/>
      </c>
      <c r="D231" s="5"/>
      <c r="E231" s="31"/>
      <c r="F231" s="20" t="str">
        <f>+IF(E231="","",E231/faktor)</f>
        <v/>
      </c>
      <c r="G231" s="10"/>
      <c r="H231" s="10"/>
      <c r="I231" s="8"/>
      <c r="J231" s="21" t="str">
        <f>+IF(F231="","",G231/H231)</f>
        <v/>
      </c>
      <c r="K231" s="22" t="str">
        <f>+IF(F231="","",G231/I231)</f>
        <v/>
      </c>
      <c r="L231" s="23" t="str">
        <f>+IF(F231="","",H231/F231)</f>
        <v/>
      </c>
      <c r="M231" s="24" t="str">
        <f>+IF(F231="","",G231/F231)</f>
        <v/>
      </c>
      <c r="O231" s="6"/>
    </row>
    <row r="232" spans="1:15" ht="12.75">
      <c r="A232" s="17" t="str">
        <f>+IF(F232="","",WEEKDAY(D232,2))</f>
        <v/>
      </c>
      <c r="B232" s="18" t="str">
        <f>+IF(F232="","",MONTH(D232))</f>
        <v/>
      </c>
      <c r="C232" s="19" t="str">
        <f>+IF(F232="","",WEEKNUM(D232,21))</f>
        <v/>
      </c>
      <c r="D232" s="5"/>
      <c r="E232" s="31"/>
      <c r="F232" s="20" t="str">
        <f>+IF(E232="","",E232/faktor)</f>
        <v/>
      </c>
      <c r="G232" s="10"/>
      <c r="H232" s="10"/>
      <c r="I232" s="8"/>
      <c r="J232" s="21" t="str">
        <f>+IF(F232="","",G232/H232)</f>
        <v/>
      </c>
      <c r="K232" s="22" t="str">
        <f>+IF(F232="","",G232/I232)</f>
        <v/>
      </c>
      <c r="L232" s="23" t="str">
        <f>+IF(F232="","",H232/F232)</f>
        <v/>
      </c>
      <c r="M232" s="24" t="str">
        <f>+IF(F232="","",G232/F232)</f>
        <v/>
      </c>
      <c r="O232" s="6"/>
    </row>
    <row r="233" spans="1:15" ht="12.75">
      <c r="A233" s="17" t="str">
        <f>+IF(F233="","",WEEKDAY(D233,2))</f>
        <v/>
      </c>
      <c r="B233" s="18" t="str">
        <f>+IF(F233="","",MONTH(D233))</f>
        <v/>
      </c>
      <c r="C233" s="19" t="str">
        <f>+IF(F233="","",WEEKNUM(D233,21))</f>
        <v/>
      </c>
      <c r="D233" s="5"/>
      <c r="E233" s="31"/>
      <c r="F233" s="20" t="str">
        <f>+IF(E233="","",E233/faktor)</f>
        <v/>
      </c>
      <c r="G233" s="10"/>
      <c r="H233" s="10"/>
      <c r="I233" s="8"/>
      <c r="J233" s="21" t="str">
        <f>+IF(F233="","",G233/H233)</f>
        <v/>
      </c>
      <c r="K233" s="22" t="str">
        <f>+IF(F233="","",G233/I233)</f>
        <v/>
      </c>
      <c r="L233" s="23" t="str">
        <f>+IF(F233="","",H233/F233)</f>
        <v/>
      </c>
      <c r="M233" s="24" t="str">
        <f>+IF(F233="","",G233/F233)</f>
        <v/>
      </c>
      <c r="O233" s="6"/>
    </row>
    <row r="234" spans="1:15" ht="12.75">
      <c r="A234" s="17" t="str">
        <f>+IF(F234="","",WEEKDAY(D234,2))</f>
        <v/>
      </c>
      <c r="B234" s="18" t="str">
        <f>+IF(F234="","",MONTH(D234))</f>
        <v/>
      </c>
      <c r="C234" s="19" t="str">
        <f>+IF(F234="","",WEEKNUM(D234,21))</f>
        <v/>
      </c>
      <c r="D234" s="5"/>
      <c r="E234" s="31"/>
      <c r="F234" s="20" t="str">
        <f>+IF(E234="","",E234/faktor)</f>
        <v/>
      </c>
      <c r="G234" s="10"/>
      <c r="H234" s="10"/>
      <c r="I234" s="8"/>
      <c r="J234" s="21" t="str">
        <f>+IF(F234="","",G234/H234)</f>
        <v/>
      </c>
      <c r="K234" s="22" t="str">
        <f>+IF(F234="","",G234/I234)</f>
        <v/>
      </c>
      <c r="L234" s="23" t="str">
        <f>+IF(F234="","",H234/F234)</f>
        <v/>
      </c>
      <c r="M234" s="24" t="str">
        <f>+IF(F234="","",G234/F234)</f>
        <v/>
      </c>
      <c r="O234" s="6"/>
    </row>
    <row r="235" spans="1:15" ht="12.75">
      <c r="A235" s="17" t="str">
        <f>+IF(F235="","",WEEKDAY(D235,2))</f>
        <v/>
      </c>
      <c r="B235" s="18" t="str">
        <f>+IF(F235="","",MONTH(D235))</f>
        <v/>
      </c>
      <c r="C235" s="19" t="str">
        <f>+IF(F235="","",WEEKNUM(D235,21))</f>
        <v/>
      </c>
      <c r="D235" s="5"/>
      <c r="E235" s="31"/>
      <c r="F235" s="20" t="str">
        <f>+IF(E235="","",E235/faktor)</f>
        <v/>
      </c>
      <c r="G235" s="10"/>
      <c r="H235" s="10"/>
      <c r="I235" s="8"/>
      <c r="J235" s="21" t="str">
        <f>+IF(F235="","",G235/H235)</f>
        <v/>
      </c>
      <c r="K235" s="22" t="str">
        <f>+IF(F235="","",G235/I235)</f>
        <v/>
      </c>
      <c r="L235" s="23" t="str">
        <f>+IF(F235="","",H235/F235)</f>
        <v/>
      </c>
      <c r="M235" s="24" t="str">
        <f>+IF(F235="","",G235/F235)</f>
        <v/>
      </c>
      <c r="O235" s="6"/>
    </row>
    <row r="236" spans="1:15" ht="12.75">
      <c r="A236" s="17" t="str">
        <f>+IF(F236="","",WEEKDAY(D236,2))</f>
        <v/>
      </c>
      <c r="B236" s="18" t="str">
        <f>+IF(F236="","",MONTH(D236))</f>
        <v/>
      </c>
      <c r="C236" s="19" t="str">
        <f>+IF(F236="","",WEEKNUM(D236,21))</f>
        <v/>
      </c>
      <c r="D236" s="5"/>
      <c r="E236" s="31"/>
      <c r="F236" s="20" t="str">
        <f>+IF(E236="","",E236/faktor)</f>
        <v/>
      </c>
      <c r="G236" s="10"/>
      <c r="H236" s="10"/>
      <c r="I236" s="8"/>
      <c r="J236" s="21" t="str">
        <f>+IF(F236="","",G236/H236)</f>
        <v/>
      </c>
      <c r="K236" s="22" t="str">
        <f>+IF(F236="","",G236/I236)</f>
        <v/>
      </c>
      <c r="L236" s="23" t="str">
        <f>+IF(F236="","",H236/F236)</f>
        <v/>
      </c>
      <c r="M236" s="24" t="str">
        <f>+IF(F236="","",G236/F236)</f>
        <v/>
      </c>
      <c r="O236" s="6"/>
    </row>
    <row r="237" spans="1:15" ht="12.75">
      <c r="A237" s="17" t="str">
        <f>+IF(F237="","",WEEKDAY(D237,2))</f>
        <v/>
      </c>
      <c r="B237" s="18" t="str">
        <f>+IF(F237="","",MONTH(D237))</f>
        <v/>
      </c>
      <c r="C237" s="19" t="str">
        <f>+IF(F237="","",WEEKNUM(D237,21))</f>
        <v/>
      </c>
      <c r="D237" s="5"/>
      <c r="E237" s="31"/>
      <c r="F237" s="20" t="str">
        <f>+IF(E237="","",E237/faktor)</f>
        <v/>
      </c>
      <c r="G237" s="10"/>
      <c r="H237" s="10"/>
      <c r="I237" s="8"/>
      <c r="J237" s="21" t="str">
        <f>+IF(F237="","",G237/H237)</f>
        <v/>
      </c>
      <c r="K237" s="22" t="str">
        <f>+IF(F237="","",G237/I237)</f>
        <v/>
      </c>
      <c r="L237" s="23" t="str">
        <f>+IF(F237="","",H237/F237)</f>
        <v/>
      </c>
      <c r="M237" s="24" t="str">
        <f>+IF(F237="","",G237/F237)</f>
        <v/>
      </c>
      <c r="O237" s="6"/>
    </row>
    <row r="238" spans="1:15" ht="12.75">
      <c r="A238" s="17" t="str">
        <f>+IF(F238="","",WEEKDAY(D238,2))</f>
        <v/>
      </c>
      <c r="B238" s="18" t="str">
        <f>+IF(F238="","",MONTH(D238))</f>
        <v/>
      </c>
      <c r="C238" s="19" t="str">
        <f>+IF(F238="","",WEEKNUM(D238,21))</f>
        <v/>
      </c>
      <c r="D238" s="5"/>
      <c r="E238" s="31"/>
      <c r="F238" s="20" t="str">
        <f>+IF(E238="","",E238/faktor)</f>
        <v/>
      </c>
      <c r="G238" s="10"/>
      <c r="H238" s="10"/>
      <c r="I238" s="8"/>
      <c r="J238" s="21" t="str">
        <f>+IF(F238="","",G238/H238)</f>
        <v/>
      </c>
      <c r="K238" s="22" t="str">
        <f>+IF(F238="","",G238/I238)</f>
        <v/>
      </c>
      <c r="L238" s="23" t="str">
        <f>+IF(F238="","",H238/F238)</f>
        <v/>
      </c>
      <c r="M238" s="24" t="str">
        <f>+IF(F238="","",G238/F238)</f>
        <v/>
      </c>
      <c r="O238" s="6"/>
    </row>
    <row r="239" spans="1:15" ht="12.75">
      <c r="A239" s="17" t="str">
        <f>+IF(F239="","",WEEKDAY(D239,2))</f>
        <v/>
      </c>
      <c r="B239" s="18" t="str">
        <f>+IF(F239="","",MONTH(D239))</f>
        <v/>
      </c>
      <c r="C239" s="19" t="str">
        <f>+IF(F239="","",WEEKNUM(D239,21))</f>
        <v/>
      </c>
      <c r="D239" s="5"/>
      <c r="E239" s="31"/>
      <c r="F239" s="20" t="str">
        <f>+IF(E239="","",E239/faktor)</f>
        <v/>
      </c>
      <c r="G239" s="10"/>
      <c r="H239" s="10"/>
      <c r="I239" s="8"/>
      <c r="J239" s="21" t="str">
        <f>+IF(F239="","",G239/H239)</f>
        <v/>
      </c>
      <c r="K239" s="22" t="str">
        <f>+IF(F239="","",G239/I239)</f>
        <v/>
      </c>
      <c r="L239" s="23" t="str">
        <f>+IF(F239="","",H239/F239)</f>
        <v/>
      </c>
      <c r="M239" s="24" t="str">
        <f>+IF(F239="","",G239/F239)</f>
        <v/>
      </c>
      <c r="O239" s="6"/>
    </row>
    <row r="240" spans="1:15" ht="12.75">
      <c r="A240" s="17" t="str">
        <f>+IF(F240="","",WEEKDAY(D240,2))</f>
        <v/>
      </c>
      <c r="B240" s="18" t="str">
        <f>+IF(F240="","",MONTH(D240))</f>
        <v/>
      </c>
      <c r="C240" s="19" t="str">
        <f>+IF(F240="","",WEEKNUM(D240,21))</f>
        <v/>
      </c>
      <c r="D240" s="5"/>
      <c r="E240" s="31"/>
      <c r="F240" s="20" t="str">
        <f>+IF(E240="","",E240/faktor)</f>
        <v/>
      </c>
      <c r="G240" s="10"/>
      <c r="H240" s="10"/>
      <c r="I240" s="8"/>
      <c r="J240" s="21" t="str">
        <f>+IF(F240="","",G240/H240)</f>
        <v/>
      </c>
      <c r="K240" s="22" t="str">
        <f>+IF(F240="","",G240/I240)</f>
        <v/>
      </c>
      <c r="L240" s="23" t="str">
        <f>+IF(F240="","",H240/F240)</f>
        <v/>
      </c>
      <c r="M240" s="24" t="str">
        <f>+IF(F240="","",G240/F240)</f>
        <v/>
      </c>
      <c r="O240" s="6"/>
    </row>
    <row r="241" spans="1:15" ht="12.75">
      <c r="A241" s="17" t="str">
        <f>+IF(F241="","",WEEKDAY(D241,2))</f>
        <v/>
      </c>
      <c r="B241" s="18" t="str">
        <f>+IF(F241="","",MONTH(D241))</f>
        <v/>
      </c>
      <c r="C241" s="19" t="str">
        <f>+IF(F241="","",WEEKNUM(D241,21))</f>
        <v/>
      </c>
      <c r="D241" s="5"/>
      <c r="E241" s="31"/>
      <c r="F241" s="20" t="str">
        <f>+IF(E241="","",E241/faktor)</f>
        <v/>
      </c>
      <c r="G241" s="10"/>
      <c r="H241" s="10"/>
      <c r="I241" s="8"/>
      <c r="J241" s="21" t="str">
        <f>+IF(F241="","",G241/H241)</f>
        <v/>
      </c>
      <c r="K241" s="22" t="str">
        <f>+IF(F241="","",G241/I241)</f>
        <v/>
      </c>
      <c r="L241" s="23" t="str">
        <f>+IF(F241="","",H241/F241)</f>
        <v/>
      </c>
      <c r="M241" s="24" t="str">
        <f>+IF(F241="","",G241/F241)</f>
        <v/>
      </c>
      <c r="O241" s="6"/>
    </row>
    <row r="242" spans="1:15" ht="12.75">
      <c r="A242" s="17" t="str">
        <f>+IF(F242="","",WEEKDAY(D242,2))</f>
        <v/>
      </c>
      <c r="B242" s="18" t="str">
        <f>+IF(F242="","",MONTH(D242))</f>
        <v/>
      </c>
      <c r="C242" s="19" t="str">
        <f>+IF(F242="","",WEEKNUM(D242,21))</f>
        <v/>
      </c>
      <c r="D242" s="5"/>
      <c r="E242" s="31"/>
      <c r="F242" s="20" t="str">
        <f>+IF(E242="","",E242/faktor)</f>
        <v/>
      </c>
      <c r="G242" s="10"/>
      <c r="H242" s="10"/>
      <c r="I242" s="8"/>
      <c r="J242" s="21" t="str">
        <f>+IF(F242="","",G242/H242)</f>
        <v/>
      </c>
      <c r="K242" s="22" t="str">
        <f>+IF(F242="","",G242/I242)</f>
        <v/>
      </c>
      <c r="L242" s="23" t="str">
        <f>+IF(F242="","",H242/F242)</f>
        <v/>
      </c>
      <c r="M242" s="24" t="str">
        <f>+IF(F242="","",G242/F242)</f>
        <v/>
      </c>
      <c r="O242" s="6"/>
    </row>
    <row r="243" spans="1:15" ht="13" thickBot="1">
      <c r="A243" s="37" t="str">
        <f>+IF(F243="","",WEEKDAY(D243,2))</f>
        <v/>
      </c>
      <c r="B243" s="38" t="str">
        <f>+IF(F243="","",MONTH(D243))</f>
        <v/>
      </c>
      <c r="C243" s="19" t="str">
        <f>+IF(F243="","",WEEKNUM(D243,21))</f>
        <v/>
      </c>
      <c r="D243" s="40"/>
      <c r="E243" s="41"/>
      <c r="F243" s="42" t="str">
        <f>+IF(E243="","",E243/faktor)</f>
        <v/>
      </c>
      <c r="G243" s="43"/>
      <c r="H243" s="43"/>
      <c r="I243" s="44"/>
      <c r="J243" s="45" t="str">
        <f>+IF(F243="","",G243/H243)</f>
        <v/>
      </c>
      <c r="K243" s="46" t="str">
        <f>+IF(F243="","",G243/I243)</f>
        <v/>
      </c>
      <c r="L243" s="47" t="str">
        <f>+IF(F243="","",H243/F243)</f>
        <v/>
      </c>
      <c r="M243" s="48" t="str">
        <f>+IF(F243="","",G243/F243)</f>
        <v/>
      </c>
      <c r="O243" s="49"/>
    </row>
    <row r="244" spans="1:15" ht="13" thickTop="1">
      <c r="A244" s="53" t="str">
        <f>+IF(F244="","",WEEKDAY(D244,2))</f>
        <v/>
      </c>
      <c r="B244" s="54" t="str">
        <f>+IF(F244="","",MONTH(D244))</f>
        <v/>
      </c>
      <c r="C244" s="55" t="str">
        <f>+IF(F244="","",WEEKNUM(D244,21))</f>
        <v/>
      </c>
      <c r="D244" s="56"/>
      <c r="E244" s="57"/>
      <c r="F244" s="58" t="str">
        <f>+IF(E244="","",E244/faktor)</f>
        <v/>
      </c>
      <c r="G244" s="59"/>
      <c r="H244" s="59"/>
      <c r="I244" s="60"/>
      <c r="J244" s="61" t="str">
        <f>+IF(F244="","",G244/H244)</f>
        <v/>
      </c>
      <c r="K244" s="62" t="str">
        <f>+IF(F244="","",G244/I244)</f>
        <v/>
      </c>
      <c r="L244" s="63" t="str">
        <f>+IF(F244="","",H244/F244)</f>
        <v/>
      </c>
      <c r="M244" s="64" t="str">
        <f>+IF(F244="","",G244/F244)</f>
        <v/>
      </c>
      <c r="O244" s="65"/>
    </row>
    <row r="245" spans="1:15" ht="12.75">
      <c r="A245" s="17" t="str">
        <f>+IF(F245="","",WEEKDAY(D245,2))</f>
        <v/>
      </c>
      <c r="B245" s="18" t="str">
        <f>+IF(F245="","",MONTH(D245))</f>
        <v/>
      </c>
      <c r="C245" s="19" t="str">
        <f>+IF(F245="","",WEEKNUM(D245,21))</f>
        <v/>
      </c>
      <c r="D245" s="5"/>
      <c r="E245" s="31"/>
      <c r="F245" s="20" t="str">
        <f>+IF(E245="","",E245/faktor)</f>
        <v/>
      </c>
      <c r="G245" s="10"/>
      <c r="H245" s="10"/>
      <c r="I245" s="8"/>
      <c r="J245" s="21" t="str">
        <f>+IF(F245="","",G245/H245)</f>
        <v/>
      </c>
      <c r="K245" s="22" t="str">
        <f>+IF(F245="","",G245/I245)</f>
        <v/>
      </c>
      <c r="L245" s="23" t="str">
        <f>+IF(F245="","",H245/F245)</f>
        <v/>
      </c>
      <c r="M245" s="24" t="str">
        <f>+IF(F245="","",G245/F245)</f>
        <v/>
      </c>
      <c r="O245" s="6"/>
    </row>
    <row r="246" spans="1:15" ht="12.75">
      <c r="A246" s="17" t="str">
        <f>+IF(F246="","",WEEKDAY(D246,2))</f>
        <v/>
      </c>
      <c r="B246" s="18" t="str">
        <f>+IF(F246="","",MONTH(D246))</f>
        <v/>
      </c>
      <c r="C246" s="19" t="str">
        <f>+IF(F246="","",WEEKNUM(D246,21))</f>
        <v/>
      </c>
      <c r="D246" s="5"/>
      <c r="E246" s="31"/>
      <c r="F246" s="20" t="str">
        <f>+IF(E246="","",E246/faktor)</f>
        <v/>
      </c>
      <c r="G246" s="10"/>
      <c r="H246" s="10"/>
      <c r="I246" s="8"/>
      <c r="J246" s="21" t="str">
        <f>+IF(F246="","",G246/H246)</f>
        <v/>
      </c>
      <c r="K246" s="22" t="str">
        <f>+IF(F246="","",G246/I246)</f>
        <v/>
      </c>
      <c r="L246" s="23" t="str">
        <f>+IF(F246="","",H246/F246)</f>
        <v/>
      </c>
      <c r="M246" s="24" t="str">
        <f>+IF(F246="","",G246/F246)</f>
        <v/>
      </c>
      <c r="O246" s="6"/>
    </row>
    <row r="247" spans="1:15" ht="12.75">
      <c r="A247" s="17" t="str">
        <f>+IF(F247="","",WEEKDAY(D247,2))</f>
        <v/>
      </c>
      <c r="B247" s="18" t="str">
        <f>+IF(F247="","",MONTH(D247))</f>
        <v/>
      </c>
      <c r="C247" s="19" t="str">
        <f>+IF(F247="","",WEEKNUM(D247,21))</f>
        <v/>
      </c>
      <c r="D247" s="5"/>
      <c r="E247" s="31"/>
      <c r="F247" s="20" t="str">
        <f>+IF(E247="","",E247/faktor)</f>
        <v/>
      </c>
      <c r="G247" s="10"/>
      <c r="H247" s="10"/>
      <c r="I247" s="8"/>
      <c r="J247" s="21" t="str">
        <f>+IF(F247="","",G247/H247)</f>
        <v/>
      </c>
      <c r="K247" s="22" t="str">
        <f>+IF(F247="","",G247/I247)</f>
        <v/>
      </c>
      <c r="L247" s="23" t="str">
        <f>+IF(F247="","",H247/F247)</f>
        <v/>
      </c>
      <c r="M247" s="24" t="str">
        <f>+IF(F247="","",G247/F247)</f>
        <v/>
      </c>
      <c r="O247" s="6"/>
    </row>
    <row r="248" spans="1:15" ht="12.75">
      <c r="A248" s="17" t="str">
        <f>+IF(F248="","",WEEKDAY(D248,2))</f>
        <v/>
      </c>
      <c r="B248" s="18" t="str">
        <f>+IF(F248="","",MONTH(D248))</f>
        <v/>
      </c>
      <c r="C248" s="19" t="str">
        <f>+IF(F248="","",WEEKNUM(D248,21))</f>
        <v/>
      </c>
      <c r="D248" s="5"/>
      <c r="E248" s="31"/>
      <c r="F248" s="20" t="str">
        <f>+IF(E248="","",E248/faktor)</f>
        <v/>
      </c>
      <c r="G248" s="10"/>
      <c r="H248" s="10"/>
      <c r="I248" s="8"/>
      <c r="J248" s="21" t="str">
        <f>+IF(F248="","",G248/H248)</f>
        <v/>
      </c>
      <c r="K248" s="22" t="str">
        <f>+IF(F248="","",G248/I248)</f>
        <v/>
      </c>
      <c r="L248" s="23" t="str">
        <f>+IF(F248="","",H248/F248)</f>
        <v/>
      </c>
      <c r="M248" s="24" t="str">
        <f>+IF(F248="","",G248/F248)</f>
        <v/>
      </c>
      <c r="O248" s="6"/>
    </row>
    <row r="249" spans="1:15" ht="12.75">
      <c r="A249" s="17" t="str">
        <f>+IF(F249="","",WEEKDAY(D249,2))</f>
        <v/>
      </c>
      <c r="B249" s="18" t="str">
        <f>+IF(F249="","",MONTH(D249))</f>
        <v/>
      </c>
      <c r="C249" s="19" t="str">
        <f>+IF(F249="","",WEEKNUM(D249,21))</f>
        <v/>
      </c>
      <c r="D249" s="5"/>
      <c r="E249" s="31"/>
      <c r="F249" s="20" t="str">
        <f>+IF(E249="","",E249/faktor)</f>
        <v/>
      </c>
      <c r="G249" s="10"/>
      <c r="H249" s="10"/>
      <c r="I249" s="8"/>
      <c r="J249" s="21" t="str">
        <f>+IF(F249="","",G249/H249)</f>
        <v/>
      </c>
      <c r="K249" s="22" t="str">
        <f>+IF(F249="","",G249/I249)</f>
        <v/>
      </c>
      <c r="L249" s="23" t="str">
        <f>+IF(F249="","",H249/F249)</f>
        <v/>
      </c>
      <c r="M249" s="24" t="str">
        <f>+IF(F249="","",G249/F249)</f>
        <v/>
      </c>
      <c r="O249" s="6"/>
    </row>
    <row r="250" spans="1:15" ht="12.75">
      <c r="A250" s="17" t="str">
        <f>+IF(F250="","",WEEKDAY(D250,2))</f>
        <v/>
      </c>
      <c r="B250" s="18" t="str">
        <f>+IF(F250="","",MONTH(D250))</f>
        <v/>
      </c>
      <c r="C250" s="19" t="str">
        <f>+IF(F250="","",WEEKNUM(D250,21))</f>
        <v/>
      </c>
      <c r="D250" s="5"/>
      <c r="E250" s="31"/>
      <c r="F250" s="20" t="str">
        <f>+IF(E250="","",E250/faktor)</f>
        <v/>
      </c>
      <c r="G250" s="10"/>
      <c r="H250" s="10"/>
      <c r="I250" s="8"/>
      <c r="J250" s="21" t="str">
        <f>+IF(F250="","",G250/H250)</f>
        <v/>
      </c>
      <c r="K250" s="22" t="str">
        <f>+IF(F250="","",G250/I250)</f>
        <v/>
      </c>
      <c r="L250" s="23" t="str">
        <f>+IF(F250="","",H250/F250)</f>
        <v/>
      </c>
      <c r="M250" s="24" t="str">
        <f>+IF(F250="","",G250/F250)</f>
        <v/>
      </c>
      <c r="O250" s="6"/>
    </row>
    <row r="251" spans="1:15" ht="12.75">
      <c r="A251" s="17" t="str">
        <f>+IF(F251="","",WEEKDAY(D251,2))</f>
        <v/>
      </c>
      <c r="B251" s="18" t="str">
        <f>+IF(F251="","",MONTH(D251))</f>
        <v/>
      </c>
      <c r="C251" s="19" t="str">
        <f>+IF(F251="","",WEEKNUM(D251,21))</f>
        <v/>
      </c>
      <c r="D251" s="5"/>
      <c r="E251" s="31"/>
      <c r="F251" s="20" t="str">
        <f>+IF(E251="","",E251/faktor)</f>
        <v/>
      </c>
      <c r="G251" s="10"/>
      <c r="H251" s="10"/>
      <c r="I251" s="8"/>
      <c r="J251" s="21" t="str">
        <f>+IF(F251="","",G251/H251)</f>
        <v/>
      </c>
      <c r="K251" s="22" t="str">
        <f>+IF(F251="","",G251/I251)</f>
        <v/>
      </c>
      <c r="L251" s="23" t="str">
        <f>+IF(F251="","",H251/F251)</f>
        <v/>
      </c>
      <c r="M251" s="24" t="str">
        <f>+IF(F251="","",G251/F251)</f>
        <v/>
      </c>
      <c r="O251" s="6"/>
    </row>
    <row r="252" spans="1:15" ht="12.75">
      <c r="A252" s="17" t="str">
        <f>+IF(F252="","",WEEKDAY(D252,2))</f>
        <v/>
      </c>
      <c r="B252" s="18" t="str">
        <f>+IF(F252="","",MONTH(D252))</f>
        <v/>
      </c>
      <c r="C252" s="19" t="str">
        <f>+IF(F252="","",WEEKNUM(D252,21))</f>
        <v/>
      </c>
      <c r="D252" s="5"/>
      <c r="E252" s="31"/>
      <c r="F252" s="20" t="str">
        <f>+IF(E252="","",E252/faktor)</f>
        <v/>
      </c>
      <c r="G252" s="10"/>
      <c r="H252" s="10"/>
      <c r="I252" s="8"/>
      <c r="J252" s="21" t="str">
        <f>+IF(F252="","",G252/H252)</f>
        <v/>
      </c>
      <c r="K252" s="22" t="str">
        <f>+IF(F252="","",G252/I252)</f>
        <v/>
      </c>
      <c r="L252" s="23" t="str">
        <f>+IF(F252="","",H252/F252)</f>
        <v/>
      </c>
      <c r="M252" s="24" t="str">
        <f>+IF(F252="","",G252/F252)</f>
        <v/>
      </c>
      <c r="O252" s="6"/>
    </row>
    <row r="253" spans="1:15" ht="12.75">
      <c r="A253" s="17" t="str">
        <f>+IF(F253="","",WEEKDAY(D253,2))</f>
        <v/>
      </c>
      <c r="B253" s="18" t="str">
        <f>+IF(F253="","",MONTH(D253))</f>
        <v/>
      </c>
      <c r="C253" s="19" t="str">
        <f>+IF(F253="","",WEEKNUM(D253,21))</f>
        <v/>
      </c>
      <c r="D253" s="5"/>
      <c r="E253" s="31"/>
      <c r="F253" s="20" t="str">
        <f>+IF(E253="","",E253/faktor)</f>
        <v/>
      </c>
      <c r="G253" s="10"/>
      <c r="H253" s="10"/>
      <c r="I253" s="8"/>
      <c r="J253" s="21" t="str">
        <f>+IF(F253="","",G253/H253)</f>
        <v/>
      </c>
      <c r="K253" s="22" t="str">
        <f>+IF(F253="","",G253/I253)</f>
        <v/>
      </c>
      <c r="L253" s="23" t="str">
        <f>+IF(F253="","",H253/F253)</f>
        <v/>
      </c>
      <c r="M253" s="24" t="str">
        <f>+IF(F253="","",G253/F253)</f>
        <v/>
      </c>
      <c r="O253" s="6"/>
    </row>
    <row r="254" spans="1:24" ht="12.75">
      <c r="A254" s="17" t="str">
        <f>+IF(F254="","",WEEKDAY(D254,2))</f>
        <v/>
      </c>
      <c r="B254" s="18" t="str">
        <f>+IF(F254="","",MONTH(D254))</f>
        <v/>
      </c>
      <c r="C254" s="19" t="str">
        <f>+IF(F254="","",WEEKNUM(D254,21))</f>
        <v/>
      </c>
      <c r="D254" s="5"/>
      <c r="E254" s="31"/>
      <c r="F254" s="20" t="str">
        <f>+IF(E254="","",E254/faktor)</f>
        <v/>
      </c>
      <c r="G254" s="10"/>
      <c r="H254" s="10"/>
      <c r="I254" s="8"/>
      <c r="J254" s="21" t="str">
        <f>+IF(F254="","",G254/H254)</f>
        <v/>
      </c>
      <c r="K254" s="22" t="str">
        <f>+IF(F254="","",G254/I254)</f>
        <v/>
      </c>
      <c r="L254" s="23" t="str">
        <f>+IF(F254="","",H254/F254)</f>
        <v/>
      </c>
      <c r="M254" s="24" t="str">
        <f>+IF(F254="","",G254/F254)</f>
        <v/>
      </c>
      <c r="O254" s="6"/>
      <c r="Q254" s="2" t="s">
        <v>33</v>
      </c>
      <c r="V254" s="100" t="s">
        <v>23</v>
      </c>
      <c r="W254" s="27"/>
      <c r="X254" s="27">
        <v>2015</v>
      </c>
    </row>
    <row r="255" spans="1:15" ht="12.75">
      <c r="A255" s="17" t="str">
        <f>+IF(F255="","",WEEKDAY(D255,2))</f>
        <v/>
      </c>
      <c r="B255" s="18" t="str">
        <f>+IF(F255="","",MONTH(D255))</f>
        <v/>
      </c>
      <c r="C255" s="19" t="str">
        <f>+IF(F255="","",WEEKNUM(D255,21))</f>
        <v/>
      </c>
      <c r="D255" s="5"/>
      <c r="E255" s="31"/>
      <c r="F255" s="20" t="str">
        <f>+IF(E255="","",E255/faktor)</f>
        <v/>
      </c>
      <c r="G255" s="10"/>
      <c r="H255" s="10"/>
      <c r="I255" s="8"/>
      <c r="J255" s="21" t="str">
        <f>+IF(F255="","",G255/H255)</f>
        <v/>
      </c>
      <c r="K255" s="22" t="str">
        <f>+IF(F255="","",G255/I255)</f>
        <v/>
      </c>
      <c r="L255" s="23" t="str">
        <f>+IF(F255="","",H255/F255)</f>
        <v/>
      </c>
      <c r="M255" s="24" t="str">
        <f>+IF(F255="","",G255/F255)</f>
        <v/>
      </c>
      <c r="O255" s="6"/>
    </row>
    <row r="256" spans="1:25" ht="12.75">
      <c r="A256" s="17" t="str">
        <f>+IF(F256="","",WEEKDAY(D256,2))</f>
        <v/>
      </c>
      <c r="B256" s="18" t="str">
        <f>+IF(F256="","",MONTH(D256))</f>
        <v/>
      </c>
      <c r="C256" s="19" t="str">
        <f>+IF(F256="","",WEEKNUM(D256,21))</f>
        <v/>
      </c>
      <c r="D256" s="5"/>
      <c r="E256" s="31"/>
      <c r="F256" s="20" t="str">
        <f>+IF(E256="","",E256/faktor)</f>
        <v/>
      </c>
      <c r="G256" s="10"/>
      <c r="H256" s="10"/>
      <c r="I256" s="8"/>
      <c r="J256" s="21" t="str">
        <f>+IF(F256="","",G256/H256)</f>
        <v/>
      </c>
      <c r="K256" s="22" t="str">
        <f>+IF(F256="","",G256/I256)</f>
        <v/>
      </c>
      <c r="L256" s="23" t="str">
        <f>+IF(F256="","",H256/F256)</f>
        <v/>
      </c>
      <c r="M256" s="24" t="str">
        <f>+IF(F256="","",G256/F256)</f>
        <v/>
      </c>
      <c r="O256" s="6"/>
      <c r="Q256" s="30" t="s">
        <v>19</v>
      </c>
      <c r="R256" s="29" t="s">
        <v>18</v>
      </c>
      <c r="S256" s="30" t="s">
        <v>20</v>
      </c>
      <c r="T256" s="30" t="s">
        <v>16</v>
      </c>
      <c r="U256" s="30" t="s">
        <v>17</v>
      </c>
      <c r="V256" s="29" t="s">
        <v>1</v>
      </c>
      <c r="W256" s="29" t="s">
        <v>12</v>
      </c>
      <c r="X256" s="29" t="s">
        <v>5</v>
      </c>
      <c r="Y256" s="29" t="s">
        <v>4</v>
      </c>
    </row>
    <row r="257" spans="1:25" ht="12.75">
      <c r="A257" s="17" t="str">
        <f>+IF(F257="","",WEEKDAY(D257,2))</f>
        <v/>
      </c>
      <c r="B257" s="18" t="str">
        <f>+IF(F257="","",MONTH(D257))</f>
        <v/>
      </c>
      <c r="C257" s="19" t="str">
        <f>+IF(F257="","",WEEKNUM(D257,21))</f>
        <v/>
      </c>
      <c r="D257" s="5"/>
      <c r="E257" s="31"/>
      <c r="F257" s="20" t="str">
        <f>+IF(E257="","",E257/faktor)</f>
        <v/>
      </c>
      <c r="G257" s="10"/>
      <c r="H257" s="10"/>
      <c r="I257" s="8"/>
      <c r="J257" s="21" t="str">
        <f>+IF(F257="","",G257/H257)</f>
        <v/>
      </c>
      <c r="K257" s="22" t="str">
        <f>+IF(F257="","",G257/I257)</f>
        <v/>
      </c>
      <c r="L257" s="23" t="str">
        <f>+IF(F257="","",H257/F257)</f>
        <v/>
      </c>
      <c r="M257" s="24" t="str">
        <f>+IF(F257="","",G257/F257)</f>
        <v/>
      </c>
      <c r="O257" s="6"/>
      <c r="P257" s="27" t="s">
        <v>19</v>
      </c>
      <c r="Q257" s="28" t="str">
        <f>_xlfn.IFERROR(SUBTOTAL(1,E244:E273),"")</f>
        <v/>
      </c>
      <c r="R257" s="50" t="str">
        <f>_xlfn.IFERROR(SUBTOTAL(1,F244:F273),"")</f>
        <v/>
      </c>
      <c r="S257" s="28" t="str">
        <f>_xlfn.IFERROR(SUBTOTAL(1,G244:G273),"")</f>
        <v/>
      </c>
      <c r="T257" s="28" t="str">
        <f aca="true" t="shared" si="11" ref="T257:Y257">_xlfn.IFERROR(SUBTOTAL(1,H244:H273),"")</f>
        <v/>
      </c>
      <c r="U257" s="52" t="str">
        <f t="shared" si="11"/>
        <v/>
      </c>
      <c r="V257" s="50" t="str">
        <f t="shared" si="11"/>
        <v/>
      </c>
      <c r="W257" s="50" t="str">
        <f t="shared" si="11"/>
        <v/>
      </c>
      <c r="X257" s="51" t="str">
        <f t="shared" si="11"/>
        <v/>
      </c>
      <c r="Y257" s="50" t="str">
        <f t="shared" si="11"/>
        <v/>
      </c>
    </row>
    <row r="258" spans="1:25" ht="12.75">
      <c r="A258" s="17" t="str">
        <f>+IF(F258="","",WEEKDAY(D258,2))</f>
        <v/>
      </c>
      <c r="B258" s="18" t="str">
        <f>+IF(F258="","",MONTH(D258))</f>
        <v/>
      </c>
      <c r="C258" s="19" t="str">
        <f>+IF(F258="","",WEEKNUM(D258,21))</f>
        <v/>
      </c>
      <c r="D258" s="5"/>
      <c r="E258" s="31"/>
      <c r="F258" s="20" t="str">
        <f>+IF(E258="","",E258/faktor)</f>
        <v/>
      </c>
      <c r="G258" s="10"/>
      <c r="H258" s="10"/>
      <c r="I258" s="8"/>
      <c r="J258" s="21" t="str">
        <f>+IF(F258="","",G258/H258)</f>
        <v/>
      </c>
      <c r="K258" s="22" t="str">
        <f>+IF(F258="","",G258/I258)</f>
        <v/>
      </c>
      <c r="L258" s="23" t="str">
        <f>+IF(F258="","",H258/F258)</f>
        <v/>
      </c>
      <c r="M258" s="24" t="str">
        <f>+IF(F258="","",G258/F258)</f>
        <v/>
      </c>
      <c r="O258" s="6"/>
      <c r="P258" s="27" t="s">
        <v>38</v>
      </c>
      <c r="Q258" s="28" t="str">
        <f aca="true" t="shared" si="12" ref="Q258:Y258">Q198</f>
        <v/>
      </c>
      <c r="R258" s="50" t="str">
        <f t="shared" si="12"/>
        <v/>
      </c>
      <c r="S258" s="28" t="str">
        <f t="shared" si="12"/>
        <v/>
      </c>
      <c r="T258" s="28" t="str">
        <f t="shared" si="12"/>
        <v/>
      </c>
      <c r="U258" s="52" t="str">
        <f t="shared" si="12"/>
        <v/>
      </c>
      <c r="V258" s="50" t="str">
        <f t="shared" si="12"/>
        <v/>
      </c>
      <c r="W258" s="50" t="str">
        <f t="shared" si="12"/>
        <v/>
      </c>
      <c r="X258" s="51" t="str">
        <f t="shared" si="12"/>
        <v/>
      </c>
      <c r="Y258" s="50" t="str">
        <f t="shared" si="12"/>
        <v/>
      </c>
    </row>
    <row r="259" spans="1:15" ht="12.75">
      <c r="A259" s="17" t="str">
        <f>+IF(F259="","",WEEKDAY(D259,2))</f>
        <v/>
      </c>
      <c r="B259" s="18" t="str">
        <f>+IF(F259="","",MONTH(D259))</f>
        <v/>
      </c>
      <c r="C259" s="19" t="str">
        <f>+IF(F259="","",WEEKNUM(D259,21))</f>
        <v/>
      </c>
      <c r="D259" s="5"/>
      <c r="E259" s="31"/>
      <c r="F259" s="20" t="str">
        <f>+IF(E259="","",E259/faktor)</f>
        <v/>
      </c>
      <c r="G259" s="10"/>
      <c r="H259" s="10"/>
      <c r="I259" s="8"/>
      <c r="J259" s="21" t="str">
        <f>+IF(F259="","",G259/H259)</f>
        <v/>
      </c>
      <c r="K259" s="22" t="str">
        <f>+IF(F259="","",G259/I259)</f>
        <v/>
      </c>
      <c r="L259" s="23" t="str">
        <f>+IF(F259="","",H259/F259)</f>
        <v/>
      </c>
      <c r="M259" s="24" t="str">
        <f>+IF(F259="","",G259/F259)</f>
        <v/>
      </c>
      <c r="O259" s="6"/>
    </row>
    <row r="260" spans="1:17" ht="12.75">
      <c r="A260" s="17" t="str">
        <f>+IF(F260="","",WEEKDAY(D260,2))</f>
        <v/>
      </c>
      <c r="B260" s="18" t="str">
        <f>+IF(F260="","",MONTH(D260))</f>
        <v/>
      </c>
      <c r="C260" s="19" t="str">
        <f>+IF(F260="","",WEEKNUM(D260,21))</f>
        <v/>
      </c>
      <c r="D260" s="5"/>
      <c r="E260" s="31"/>
      <c r="F260" s="20" t="str">
        <f>+IF(E260="","",E260/faktor)</f>
        <v/>
      </c>
      <c r="G260" s="10"/>
      <c r="H260" s="10"/>
      <c r="I260" s="8"/>
      <c r="J260" s="21" t="str">
        <f>+IF(F260="","",G260/H260)</f>
        <v/>
      </c>
      <c r="K260" s="22" t="str">
        <f>+IF(F260="","",G260/I260)</f>
        <v/>
      </c>
      <c r="L260" s="23" t="str">
        <f>+IF(F260="","",H260/F260)</f>
        <v/>
      </c>
      <c r="M260" s="24" t="str">
        <f>+IF(F260="","",G260/F260)</f>
        <v/>
      </c>
      <c r="O260" s="6"/>
      <c r="Q260" s="27"/>
    </row>
    <row r="261" spans="1:15" ht="12.75">
      <c r="A261" s="17" t="str">
        <f>+IF(F261="","",WEEKDAY(D261,2))</f>
        <v/>
      </c>
      <c r="B261" s="18" t="str">
        <f>+IF(F261="","",MONTH(D261))</f>
        <v/>
      </c>
      <c r="C261" s="19" t="str">
        <f>+IF(F261="","",WEEKNUM(D261,21))</f>
        <v/>
      </c>
      <c r="D261" s="5"/>
      <c r="E261" s="31"/>
      <c r="F261" s="20" t="str">
        <f>+IF(E261="","",E261/faktor)</f>
        <v/>
      </c>
      <c r="G261" s="10"/>
      <c r="H261" s="10"/>
      <c r="I261" s="8"/>
      <c r="J261" s="21" t="str">
        <f>+IF(F261="","",G261/H261)</f>
        <v/>
      </c>
      <c r="K261" s="22" t="str">
        <f>+IF(F261="","",G261/I261)</f>
        <v/>
      </c>
      <c r="L261" s="23" t="str">
        <f>+IF(F261="","",H261/F261)</f>
        <v/>
      </c>
      <c r="M261" s="24" t="str">
        <f>+IF(F261="","",G261/F261)</f>
        <v/>
      </c>
      <c r="O261" s="6"/>
    </row>
    <row r="262" spans="1:15" ht="12.75">
      <c r="A262" s="17" t="str">
        <f>+IF(F262="","",WEEKDAY(D262,2))</f>
        <v/>
      </c>
      <c r="B262" s="18" t="str">
        <f>+IF(F262="","",MONTH(D262))</f>
        <v/>
      </c>
      <c r="C262" s="19" t="str">
        <f>+IF(F262="","",WEEKNUM(D262,21))</f>
        <v/>
      </c>
      <c r="D262" s="5"/>
      <c r="E262" s="31"/>
      <c r="F262" s="20" t="str">
        <f>+IF(E262="","",E262/faktor)</f>
        <v/>
      </c>
      <c r="G262" s="10"/>
      <c r="H262" s="10"/>
      <c r="I262" s="8"/>
      <c r="J262" s="21" t="str">
        <f>+IF(F262="","",G262/H262)</f>
        <v/>
      </c>
      <c r="K262" s="22" t="str">
        <f>+IF(F262="","",G262/I262)</f>
        <v/>
      </c>
      <c r="L262" s="23" t="str">
        <f>+IF(F262="","",H262/F262)</f>
        <v/>
      </c>
      <c r="M262" s="24" t="str">
        <f>+IF(F262="","",G262/F262)</f>
        <v/>
      </c>
      <c r="O262" s="6"/>
    </row>
    <row r="263" spans="1:15" ht="12.75">
      <c r="A263" s="17" t="str">
        <f>+IF(F263="","",WEEKDAY(D263,2))</f>
        <v/>
      </c>
      <c r="B263" s="18" t="str">
        <f>+IF(F263="","",MONTH(D263))</f>
        <v/>
      </c>
      <c r="C263" s="19" t="str">
        <f>+IF(F263="","",WEEKNUM(D263,21))</f>
        <v/>
      </c>
      <c r="D263" s="5"/>
      <c r="E263" s="31"/>
      <c r="F263" s="20" t="str">
        <f>+IF(E263="","",E263/faktor)</f>
        <v/>
      </c>
      <c r="G263" s="10"/>
      <c r="H263" s="10"/>
      <c r="I263" s="8"/>
      <c r="J263" s="21" t="str">
        <f>+IF(F263="","",G263/H263)</f>
        <v/>
      </c>
      <c r="K263" s="22" t="str">
        <f>+IF(F263="","",G263/I263)</f>
        <v/>
      </c>
      <c r="L263" s="23" t="str">
        <f>+IF(F263="","",H263/F263)</f>
        <v/>
      </c>
      <c r="M263" s="24" t="str">
        <f>+IF(F263="","",G263/F263)</f>
        <v/>
      </c>
      <c r="O263" s="6"/>
    </row>
    <row r="264" spans="1:15" ht="12.75">
      <c r="A264" s="17" t="str">
        <f>+IF(F264="","",WEEKDAY(D264,2))</f>
        <v/>
      </c>
      <c r="B264" s="18" t="str">
        <f>+IF(F264="","",MONTH(D264))</f>
        <v/>
      </c>
      <c r="C264" s="19" t="str">
        <f>+IF(F264="","",WEEKNUM(D264,21))</f>
        <v/>
      </c>
      <c r="D264" s="5"/>
      <c r="E264" s="31"/>
      <c r="F264" s="20" t="str">
        <f>+IF(E264="","",E264/faktor)</f>
        <v/>
      </c>
      <c r="G264" s="10"/>
      <c r="H264" s="10"/>
      <c r="I264" s="8"/>
      <c r="J264" s="21" t="str">
        <f>+IF(F264="","",G264/H264)</f>
        <v/>
      </c>
      <c r="K264" s="22" t="str">
        <f>+IF(F264="","",G264/I264)</f>
        <v/>
      </c>
      <c r="L264" s="23" t="str">
        <f>+IF(F264="","",H264/F264)</f>
        <v/>
      </c>
      <c r="M264" s="24" t="str">
        <f>+IF(F264="","",G264/F264)</f>
        <v/>
      </c>
      <c r="O264" s="6"/>
    </row>
    <row r="265" spans="1:15" ht="12.75">
      <c r="A265" s="17" t="str">
        <f>+IF(F265="","",WEEKDAY(D265,2))</f>
        <v/>
      </c>
      <c r="B265" s="18" t="str">
        <f>+IF(F265="","",MONTH(D265))</f>
        <v/>
      </c>
      <c r="C265" s="19" t="str">
        <f>+IF(F265="","",WEEKNUM(D265,21))</f>
        <v/>
      </c>
      <c r="D265" s="5"/>
      <c r="E265" s="31"/>
      <c r="F265" s="20" t="str">
        <f>+IF(E265="","",E265/faktor)</f>
        <v/>
      </c>
      <c r="G265" s="10"/>
      <c r="H265" s="10"/>
      <c r="I265" s="8"/>
      <c r="J265" s="21" t="str">
        <f>+IF(F265="","",G265/H265)</f>
        <v/>
      </c>
      <c r="K265" s="22" t="str">
        <f>+IF(F265="","",G265/I265)</f>
        <v/>
      </c>
      <c r="L265" s="23" t="str">
        <f>+IF(F265="","",H265/F265)</f>
        <v/>
      </c>
      <c r="M265" s="24" t="str">
        <f>+IF(F265="","",G265/F265)</f>
        <v/>
      </c>
      <c r="O265" s="6"/>
    </row>
    <row r="266" spans="1:15" ht="12.75">
      <c r="A266" s="17" t="str">
        <f>+IF(F266="","",WEEKDAY(D266,2))</f>
        <v/>
      </c>
      <c r="B266" s="18" t="str">
        <f>+IF(F266="","",MONTH(D266))</f>
        <v/>
      </c>
      <c r="C266" s="19" t="str">
        <f>+IF(F266="","",WEEKNUM(D266,21))</f>
        <v/>
      </c>
      <c r="D266" s="5"/>
      <c r="E266" s="31"/>
      <c r="F266" s="20" t="str">
        <f>+IF(E266="","",E266/faktor)</f>
        <v/>
      </c>
      <c r="G266" s="10"/>
      <c r="H266" s="10"/>
      <c r="I266" s="8"/>
      <c r="J266" s="21" t="str">
        <f>+IF(F266="","",G266/H266)</f>
        <v/>
      </c>
      <c r="K266" s="22" t="str">
        <f>+IF(F266="","",G266/I266)</f>
        <v/>
      </c>
      <c r="L266" s="23" t="str">
        <f>+IF(F266="","",H266/F266)</f>
        <v/>
      </c>
      <c r="M266" s="24" t="str">
        <f>+IF(F266="","",G266/F266)</f>
        <v/>
      </c>
      <c r="O266" s="6"/>
    </row>
    <row r="267" spans="1:15" ht="12.75">
      <c r="A267" s="17" t="str">
        <f>+IF(F267="","",WEEKDAY(D267,2))</f>
        <v/>
      </c>
      <c r="B267" s="18" t="str">
        <f>+IF(F267="","",MONTH(D267))</f>
        <v/>
      </c>
      <c r="C267" s="19" t="str">
        <f>+IF(F267="","",WEEKNUM(D267,21))</f>
        <v/>
      </c>
      <c r="D267" s="5"/>
      <c r="E267" s="31"/>
      <c r="F267" s="20" t="str">
        <f>+IF(E267="","",E267/faktor)</f>
        <v/>
      </c>
      <c r="G267" s="10"/>
      <c r="H267" s="10"/>
      <c r="I267" s="8"/>
      <c r="J267" s="21" t="str">
        <f>+IF(F267="","",G267/H267)</f>
        <v/>
      </c>
      <c r="K267" s="22" t="str">
        <f>+IF(F267="","",G267/I267)</f>
        <v/>
      </c>
      <c r="L267" s="23" t="str">
        <f>+IF(F267="","",H267/F267)</f>
        <v/>
      </c>
      <c r="M267" s="24" t="str">
        <f>+IF(F267="","",G267/F267)</f>
        <v/>
      </c>
      <c r="O267" s="6"/>
    </row>
    <row r="268" spans="1:15" ht="12.75">
      <c r="A268" s="17" t="str">
        <f>+IF(F268="","",WEEKDAY(D268,2))</f>
        <v/>
      </c>
      <c r="B268" s="18" t="str">
        <f>+IF(F268="","",MONTH(D268))</f>
        <v/>
      </c>
      <c r="C268" s="19" t="str">
        <f>+IF(F268="","",WEEKNUM(D268,21))</f>
        <v/>
      </c>
      <c r="D268" s="5"/>
      <c r="E268" s="31"/>
      <c r="F268" s="20" t="str">
        <f>+IF(E268="","",E268/faktor)</f>
        <v/>
      </c>
      <c r="G268" s="10"/>
      <c r="H268" s="10"/>
      <c r="I268" s="8"/>
      <c r="J268" s="21" t="str">
        <f>+IF(F268="","",G268/H268)</f>
        <v/>
      </c>
      <c r="K268" s="22" t="str">
        <f>+IF(F268="","",G268/I268)</f>
        <v/>
      </c>
      <c r="L268" s="23" t="str">
        <f>+IF(F268="","",H268/F268)</f>
        <v/>
      </c>
      <c r="M268" s="24" t="str">
        <f>+IF(F268="","",G268/F268)</f>
        <v/>
      </c>
      <c r="O268" s="6"/>
    </row>
    <row r="269" spans="1:15" ht="12.75">
      <c r="A269" s="17" t="str">
        <f>+IF(F269="","",WEEKDAY(D269,2))</f>
        <v/>
      </c>
      <c r="B269" s="18" t="str">
        <f>+IF(F269="","",MONTH(D269))</f>
        <v/>
      </c>
      <c r="C269" s="19" t="str">
        <f>+IF(F269="","",WEEKNUM(D269,21))</f>
        <v/>
      </c>
      <c r="D269" s="5"/>
      <c r="E269" s="31"/>
      <c r="F269" s="20" t="str">
        <f>+IF(E269="","",E269/faktor)</f>
        <v/>
      </c>
      <c r="G269" s="10"/>
      <c r="H269" s="10"/>
      <c r="I269" s="8"/>
      <c r="J269" s="21" t="str">
        <f>+IF(F269="","",G269/H269)</f>
        <v/>
      </c>
      <c r="K269" s="22" t="str">
        <f>+IF(F269="","",G269/I269)</f>
        <v/>
      </c>
      <c r="L269" s="23" t="str">
        <f>+IF(F269="","",H269/F269)</f>
        <v/>
      </c>
      <c r="M269" s="24" t="str">
        <f>+IF(F269="","",G269/F269)</f>
        <v/>
      </c>
      <c r="O269" s="6"/>
    </row>
    <row r="270" spans="1:15" ht="12.75">
      <c r="A270" s="17" t="str">
        <f>+IF(F270="","",WEEKDAY(D270,2))</f>
        <v/>
      </c>
      <c r="B270" s="18" t="str">
        <f>+IF(F270="","",MONTH(D270))</f>
        <v/>
      </c>
      <c r="C270" s="19" t="str">
        <f>+IF(F270="","",WEEKNUM(D270,21))</f>
        <v/>
      </c>
      <c r="D270" s="5"/>
      <c r="E270" s="31"/>
      <c r="F270" s="20" t="str">
        <f>+IF(E270="","",E270/faktor)</f>
        <v/>
      </c>
      <c r="G270" s="10"/>
      <c r="H270" s="10"/>
      <c r="I270" s="8"/>
      <c r="J270" s="21" t="str">
        <f>+IF(F270="","",G270/H270)</f>
        <v/>
      </c>
      <c r="K270" s="22" t="str">
        <f>+IF(F270="","",G270/I270)</f>
        <v/>
      </c>
      <c r="L270" s="23" t="str">
        <f>+IF(F270="","",H270/F270)</f>
        <v/>
      </c>
      <c r="M270" s="24" t="str">
        <f>+IF(F270="","",G270/F270)</f>
        <v/>
      </c>
      <c r="O270" s="6"/>
    </row>
    <row r="271" spans="1:15" ht="12.75">
      <c r="A271" s="17" t="str">
        <f>+IF(F271="","",WEEKDAY(D271,2))</f>
        <v/>
      </c>
      <c r="B271" s="18" t="str">
        <f>+IF(F271="","",MONTH(D271))</f>
        <v/>
      </c>
      <c r="C271" s="19" t="str">
        <f>+IF(F271="","",WEEKNUM(D271,21))</f>
        <v/>
      </c>
      <c r="D271" s="5"/>
      <c r="E271" s="31"/>
      <c r="F271" s="20" t="str">
        <f>+IF(E271="","",E271/faktor)</f>
        <v/>
      </c>
      <c r="G271" s="10"/>
      <c r="H271" s="10"/>
      <c r="I271" s="8"/>
      <c r="J271" s="21" t="str">
        <f>+IF(F271="","",G271/H271)</f>
        <v/>
      </c>
      <c r="K271" s="22" t="str">
        <f>+IF(F271="","",G271/I271)</f>
        <v/>
      </c>
      <c r="L271" s="23" t="str">
        <f>+IF(F271="","",H271/F271)</f>
        <v/>
      </c>
      <c r="M271" s="24" t="str">
        <f>+IF(F271="","",G271/F271)</f>
        <v/>
      </c>
      <c r="O271" s="6"/>
    </row>
    <row r="272" spans="1:15" ht="12.75">
      <c r="A272" s="17" t="str">
        <f>+IF(F272="","",WEEKDAY(D272,2))</f>
        <v/>
      </c>
      <c r="B272" s="18" t="str">
        <f>+IF(F272="","",MONTH(D272))</f>
        <v/>
      </c>
      <c r="C272" s="19" t="str">
        <f>+IF(F272="","",WEEKNUM(D272,21))</f>
        <v/>
      </c>
      <c r="D272" s="5"/>
      <c r="E272" s="31"/>
      <c r="F272" s="20" t="str">
        <f>+IF(E272="","",E272/faktor)</f>
        <v/>
      </c>
      <c r="G272" s="10"/>
      <c r="H272" s="10"/>
      <c r="I272" s="8"/>
      <c r="J272" s="21" t="str">
        <f>+IF(F272="","",G272/H272)</f>
        <v/>
      </c>
      <c r="K272" s="22" t="str">
        <f>+IF(F272="","",G272/I272)</f>
        <v/>
      </c>
      <c r="L272" s="23" t="str">
        <f>+IF(F272="","",H272/F272)</f>
        <v/>
      </c>
      <c r="M272" s="24" t="str">
        <f>+IF(F272="","",G272/F272)</f>
        <v/>
      </c>
      <c r="O272" s="6"/>
    </row>
    <row r="273" spans="1:15" ht="13" thickBot="1">
      <c r="A273" s="37" t="str">
        <f>+IF(F273="","",WEEKDAY(D273,2))</f>
        <v/>
      </c>
      <c r="B273" s="38" t="str">
        <f>+IF(F273="","",MONTH(D273))</f>
        <v/>
      </c>
      <c r="C273" s="19" t="str">
        <f>+IF(F273="","",WEEKNUM(D273,21))</f>
        <v/>
      </c>
      <c r="D273" s="40"/>
      <c r="E273" s="41"/>
      <c r="F273" s="42" t="str">
        <f>+IF(E273="","",E273/faktor)</f>
        <v/>
      </c>
      <c r="G273" s="43"/>
      <c r="H273" s="43"/>
      <c r="I273" s="44"/>
      <c r="J273" s="45" t="str">
        <f>+IF(F273="","",G273/H273)</f>
        <v/>
      </c>
      <c r="K273" s="46" t="str">
        <f>+IF(F273="","",G273/I273)</f>
        <v/>
      </c>
      <c r="L273" s="47" t="str">
        <f>+IF(F273="","",H273/F273)</f>
        <v/>
      </c>
      <c r="M273" s="48" t="str">
        <f>+IF(F273="","",G273/F273)</f>
        <v/>
      </c>
      <c r="O273" s="49"/>
    </row>
    <row r="274" spans="1:15" ht="13" thickTop="1">
      <c r="A274" s="53" t="str">
        <f>+IF(F274="","",WEEKDAY(D274,2))</f>
        <v/>
      </c>
      <c r="B274" s="54" t="str">
        <f>+IF(F274="","",MONTH(D274))</f>
        <v/>
      </c>
      <c r="C274" s="55" t="str">
        <f>+IF(F274="","",WEEKNUM(D274,21))</f>
        <v/>
      </c>
      <c r="D274" s="56"/>
      <c r="E274" s="57"/>
      <c r="F274" s="58" t="str">
        <f>+IF(E274="","",E274/faktor)</f>
        <v/>
      </c>
      <c r="G274" s="59"/>
      <c r="H274" s="59"/>
      <c r="I274" s="60"/>
      <c r="J274" s="61" t="str">
        <f>+IF(F274="","",G274/H274)</f>
        <v/>
      </c>
      <c r="K274" s="62" t="str">
        <f>+IF(F274="","",G274/I274)</f>
        <v/>
      </c>
      <c r="L274" s="63" t="str">
        <f>+IF(F274="","",H274/F274)</f>
        <v/>
      </c>
      <c r="M274" s="64" t="str">
        <f>+IF(F274="","",G274/F274)</f>
        <v/>
      </c>
      <c r="O274" s="65"/>
    </row>
    <row r="275" spans="1:15" ht="12.75">
      <c r="A275" s="17" t="str">
        <f>+IF(F275="","",WEEKDAY(D275,2))</f>
        <v/>
      </c>
      <c r="B275" s="18" t="str">
        <f>+IF(F275="","",MONTH(D275))</f>
        <v/>
      </c>
      <c r="C275" s="19" t="str">
        <f>+IF(F275="","",WEEKNUM(D275,21))</f>
        <v/>
      </c>
      <c r="D275" s="5"/>
      <c r="E275" s="31"/>
      <c r="F275" s="20" t="str">
        <f>+IF(E275="","",E275/faktor)</f>
        <v/>
      </c>
      <c r="G275" s="10"/>
      <c r="H275" s="10"/>
      <c r="I275" s="8"/>
      <c r="J275" s="21" t="str">
        <f>+IF(F275="","",G275/H275)</f>
        <v/>
      </c>
      <c r="K275" s="22" t="str">
        <f>+IF(F275="","",G275/I275)</f>
        <v/>
      </c>
      <c r="L275" s="23" t="str">
        <f>+IF(F275="","",H275/F275)</f>
        <v/>
      </c>
      <c r="M275" s="24" t="str">
        <f>+IF(F275="","",G275/F275)</f>
        <v/>
      </c>
      <c r="O275" s="6"/>
    </row>
    <row r="276" spans="1:15" ht="12.75">
      <c r="A276" s="17" t="str">
        <f>+IF(F276="","",WEEKDAY(D276,2))</f>
        <v/>
      </c>
      <c r="B276" s="18" t="str">
        <f>+IF(F276="","",MONTH(D276))</f>
        <v/>
      </c>
      <c r="C276" s="19" t="str">
        <f>+IF(F276="","",WEEKNUM(D276,21))</f>
        <v/>
      </c>
      <c r="D276" s="5"/>
      <c r="E276" s="31"/>
      <c r="F276" s="20" t="str">
        <f>+IF(E276="","",E276/faktor)</f>
        <v/>
      </c>
      <c r="G276" s="10"/>
      <c r="H276" s="10"/>
      <c r="I276" s="8"/>
      <c r="J276" s="21" t="str">
        <f>+IF(F276="","",G276/H276)</f>
        <v/>
      </c>
      <c r="K276" s="22" t="str">
        <f>+IF(F276="","",G276/I276)</f>
        <v/>
      </c>
      <c r="L276" s="23" t="str">
        <f>+IF(F276="","",H276/F276)</f>
        <v/>
      </c>
      <c r="M276" s="24" t="str">
        <f>+IF(F276="","",G276/F276)</f>
        <v/>
      </c>
      <c r="O276" s="6"/>
    </row>
    <row r="277" spans="1:15" ht="12.75">
      <c r="A277" s="17" t="str">
        <f>+IF(F277="","",WEEKDAY(D277,2))</f>
        <v/>
      </c>
      <c r="B277" s="18" t="str">
        <f>+IF(F277="","",MONTH(D277))</f>
        <v/>
      </c>
      <c r="C277" s="19" t="str">
        <f>+IF(F277="","",WEEKNUM(D277,21))</f>
        <v/>
      </c>
      <c r="D277" s="5"/>
      <c r="E277" s="31"/>
      <c r="F277" s="20" t="str">
        <f>+IF(E277="","",E277/faktor)</f>
        <v/>
      </c>
      <c r="G277" s="10"/>
      <c r="H277" s="10"/>
      <c r="I277" s="8"/>
      <c r="J277" s="21" t="str">
        <f>+IF(F277="","",G277/H277)</f>
        <v/>
      </c>
      <c r="K277" s="22" t="str">
        <f>+IF(F277="","",G277/I277)</f>
        <v/>
      </c>
      <c r="L277" s="23" t="str">
        <f>+IF(F277="","",H277/F277)</f>
        <v/>
      </c>
      <c r="M277" s="24" t="str">
        <f>+IF(F277="","",G277/F277)</f>
        <v/>
      </c>
      <c r="O277" s="6"/>
    </row>
    <row r="278" spans="1:15" ht="12.75">
      <c r="A278" s="17" t="str">
        <f>+IF(F278="","",WEEKDAY(D278,2))</f>
        <v/>
      </c>
      <c r="B278" s="18" t="str">
        <f>+IF(F278="","",MONTH(D278))</f>
        <v/>
      </c>
      <c r="C278" s="19" t="str">
        <f>+IF(F278="","",WEEKNUM(D278,21))</f>
        <v/>
      </c>
      <c r="D278" s="5"/>
      <c r="E278" s="31"/>
      <c r="F278" s="20" t="str">
        <f>+IF(E278="","",E278/faktor)</f>
        <v/>
      </c>
      <c r="G278" s="10"/>
      <c r="H278" s="10"/>
      <c r="I278" s="8"/>
      <c r="J278" s="21" t="str">
        <f>+IF(F278="","",G278/H278)</f>
        <v/>
      </c>
      <c r="K278" s="22" t="str">
        <f>+IF(F278="","",G278/I278)</f>
        <v/>
      </c>
      <c r="L278" s="23" t="str">
        <f>+IF(F278="","",H278/F278)</f>
        <v/>
      </c>
      <c r="M278" s="24" t="str">
        <f>+IF(F278="","",G278/F278)</f>
        <v/>
      </c>
      <c r="O278" s="6"/>
    </row>
    <row r="279" spans="1:15" ht="12.75">
      <c r="A279" s="17" t="str">
        <f>+IF(F279="","",WEEKDAY(D279,2))</f>
        <v/>
      </c>
      <c r="B279" s="18" t="str">
        <f>+IF(F279="","",MONTH(D279))</f>
        <v/>
      </c>
      <c r="C279" s="19" t="str">
        <f>+IF(F279="","",WEEKNUM(D279,21))</f>
        <v/>
      </c>
      <c r="D279" s="5"/>
      <c r="E279" s="31"/>
      <c r="F279" s="20" t="str">
        <f>+IF(E279="","",E279/faktor)</f>
        <v/>
      </c>
      <c r="G279" s="10"/>
      <c r="H279" s="10"/>
      <c r="I279" s="8"/>
      <c r="J279" s="21" t="str">
        <f>+IF(F279="","",G279/H279)</f>
        <v/>
      </c>
      <c r="K279" s="22" t="str">
        <f>+IF(F279="","",G279/I279)</f>
        <v/>
      </c>
      <c r="L279" s="23" t="str">
        <f>+IF(F279="","",H279/F279)</f>
        <v/>
      </c>
      <c r="M279" s="24" t="str">
        <f>+IF(F279="","",G279/F279)</f>
        <v/>
      </c>
      <c r="O279" s="6"/>
    </row>
    <row r="280" spans="1:15" ht="12.75">
      <c r="A280" s="17" t="str">
        <f>+IF(F280="","",WEEKDAY(D280,2))</f>
        <v/>
      </c>
      <c r="B280" s="18" t="str">
        <f>+IF(F280="","",MONTH(D280))</f>
        <v/>
      </c>
      <c r="C280" s="19" t="str">
        <f>+IF(F280="","",WEEKNUM(D280,21))</f>
        <v/>
      </c>
      <c r="D280" s="5"/>
      <c r="E280" s="31"/>
      <c r="F280" s="20" t="str">
        <f>+IF(E280="","",E280/faktor)</f>
        <v/>
      </c>
      <c r="G280" s="10"/>
      <c r="H280" s="10"/>
      <c r="I280" s="8"/>
      <c r="J280" s="21" t="str">
        <f>+IF(F280="","",G280/H280)</f>
        <v/>
      </c>
      <c r="K280" s="22" t="str">
        <f>+IF(F280="","",G280/I280)</f>
        <v/>
      </c>
      <c r="L280" s="23" t="str">
        <f>+IF(F280="","",H280/F280)</f>
        <v/>
      </c>
      <c r="M280" s="24" t="str">
        <f>+IF(F280="","",G280/F280)</f>
        <v/>
      </c>
      <c r="O280" s="6"/>
    </row>
    <row r="281" spans="1:15" ht="12.75">
      <c r="A281" s="17" t="str">
        <f>+IF(F281="","",WEEKDAY(D281,2))</f>
        <v/>
      </c>
      <c r="B281" s="18" t="str">
        <f>+IF(F281="","",MONTH(D281))</f>
        <v/>
      </c>
      <c r="C281" s="19" t="str">
        <f>+IF(F281="","",WEEKNUM(D281,21))</f>
        <v/>
      </c>
      <c r="D281" s="5"/>
      <c r="E281" s="31"/>
      <c r="F281" s="20" t="str">
        <f>+IF(E281="","",E281/faktor)</f>
        <v/>
      </c>
      <c r="G281" s="10"/>
      <c r="H281" s="10"/>
      <c r="I281" s="8"/>
      <c r="J281" s="21" t="str">
        <f>+IF(F281="","",G281/H281)</f>
        <v/>
      </c>
      <c r="K281" s="22" t="str">
        <f>+IF(F281="","",G281/I281)</f>
        <v/>
      </c>
      <c r="L281" s="23" t="str">
        <f>+IF(F281="","",H281/F281)</f>
        <v/>
      </c>
      <c r="M281" s="24" t="str">
        <f>+IF(F281="","",G281/F281)</f>
        <v/>
      </c>
      <c r="O281" s="6"/>
    </row>
    <row r="282" spans="1:15" ht="12.75">
      <c r="A282" s="17" t="str">
        <f>+IF(F282="","",WEEKDAY(D282,2))</f>
        <v/>
      </c>
      <c r="B282" s="18" t="str">
        <f>+IF(F282="","",MONTH(D282))</f>
        <v/>
      </c>
      <c r="C282" s="19" t="str">
        <f>+IF(F282="","",WEEKNUM(D282,21))</f>
        <v/>
      </c>
      <c r="D282" s="5"/>
      <c r="E282" s="31"/>
      <c r="F282" s="20" t="str">
        <f>+IF(E282="","",E282/faktor)</f>
        <v/>
      </c>
      <c r="G282" s="10"/>
      <c r="H282" s="10"/>
      <c r="I282" s="8"/>
      <c r="J282" s="21" t="str">
        <f>+IF(F282="","",G282/H282)</f>
        <v/>
      </c>
      <c r="K282" s="22" t="str">
        <f>+IF(F282="","",G282/I282)</f>
        <v/>
      </c>
      <c r="L282" s="23" t="str">
        <f>+IF(F282="","",H282/F282)</f>
        <v/>
      </c>
      <c r="M282" s="24" t="str">
        <f>+IF(F282="","",G282/F282)</f>
        <v/>
      </c>
      <c r="O282" s="6"/>
    </row>
    <row r="283" spans="1:15" ht="12.75">
      <c r="A283" s="17" t="str">
        <f>+IF(F283="","",WEEKDAY(D283,2))</f>
        <v/>
      </c>
      <c r="B283" s="18" t="str">
        <f>+IF(F283="","",MONTH(D283))</f>
        <v/>
      </c>
      <c r="C283" s="19" t="str">
        <f>+IF(F283="","",WEEKNUM(D283,21))</f>
        <v/>
      </c>
      <c r="D283" s="5"/>
      <c r="E283" s="31"/>
      <c r="F283" s="20" t="str">
        <f>+IF(E283="","",E283/faktor)</f>
        <v/>
      </c>
      <c r="G283" s="10"/>
      <c r="H283" s="10"/>
      <c r="I283" s="8"/>
      <c r="J283" s="21" t="str">
        <f>+IF(F283="","",G283/H283)</f>
        <v/>
      </c>
      <c r="K283" s="22" t="str">
        <f>+IF(F283="","",G283/I283)</f>
        <v/>
      </c>
      <c r="L283" s="23" t="str">
        <f>+IF(F283="","",H283/F283)</f>
        <v/>
      </c>
      <c r="M283" s="24" t="str">
        <f>+IF(F283="","",G283/F283)</f>
        <v/>
      </c>
      <c r="O283" s="6"/>
    </row>
    <row r="284" spans="1:24" ht="12.75">
      <c r="A284" s="17" t="str">
        <f>+IF(F284="","",WEEKDAY(D284,2))</f>
        <v/>
      </c>
      <c r="B284" s="18" t="str">
        <f>+IF(F284="","",MONTH(D284))</f>
        <v/>
      </c>
      <c r="C284" s="19" t="str">
        <f>+IF(F284="","",WEEKNUM(D284,21))</f>
        <v/>
      </c>
      <c r="D284" s="5"/>
      <c r="E284" s="31"/>
      <c r="F284" s="20" t="str">
        <f>+IF(E284="","",E284/faktor)</f>
        <v/>
      </c>
      <c r="G284" s="10"/>
      <c r="H284" s="10"/>
      <c r="I284" s="8"/>
      <c r="J284" s="21" t="str">
        <f>+IF(F284="","",G284/H284)</f>
        <v/>
      </c>
      <c r="K284" s="22" t="str">
        <f>+IF(F284="","",G284/I284)</f>
        <v/>
      </c>
      <c r="L284" s="23" t="str">
        <f>+IF(F284="","",H284/F284)</f>
        <v/>
      </c>
      <c r="M284" s="24" t="str">
        <f>+IF(F284="","",G284/F284)</f>
        <v/>
      </c>
      <c r="O284" s="6"/>
      <c r="Q284" s="2" t="s">
        <v>33</v>
      </c>
      <c r="V284" s="100" t="s">
        <v>24</v>
      </c>
      <c r="W284" s="27"/>
      <c r="X284" s="27">
        <v>2015</v>
      </c>
    </row>
    <row r="285" spans="1:15" ht="12.75">
      <c r="A285" s="17" t="str">
        <f>+IF(F285="","",WEEKDAY(D285,2))</f>
        <v/>
      </c>
      <c r="B285" s="18" t="str">
        <f>+IF(F285="","",MONTH(D285))</f>
        <v/>
      </c>
      <c r="C285" s="19" t="str">
        <f>+IF(F285="","",WEEKNUM(D285,21))</f>
        <v/>
      </c>
      <c r="D285" s="5"/>
      <c r="E285" s="31"/>
      <c r="F285" s="20" t="str">
        <f>+IF(E285="","",E285/faktor)</f>
        <v/>
      </c>
      <c r="G285" s="10"/>
      <c r="H285" s="10"/>
      <c r="I285" s="8"/>
      <c r="J285" s="21" t="str">
        <f>+IF(F285="","",G285/H285)</f>
        <v/>
      </c>
      <c r="K285" s="22" t="str">
        <f>+IF(F285="","",G285/I285)</f>
        <v/>
      </c>
      <c r="L285" s="23" t="str">
        <f>+IF(F285="","",H285/F285)</f>
        <v/>
      </c>
      <c r="M285" s="24" t="str">
        <f>+IF(F285="","",G285/F285)</f>
        <v/>
      </c>
      <c r="O285" s="6"/>
    </row>
    <row r="286" spans="1:25" ht="12.75">
      <c r="A286" s="17" t="str">
        <f>+IF(F286="","",WEEKDAY(D286,2))</f>
        <v/>
      </c>
      <c r="B286" s="18" t="str">
        <f>+IF(F286="","",MONTH(D286))</f>
        <v/>
      </c>
      <c r="C286" s="19" t="str">
        <f>+IF(F286="","",WEEKNUM(D286,21))</f>
        <v/>
      </c>
      <c r="D286" s="5"/>
      <c r="E286" s="31"/>
      <c r="F286" s="20" t="str">
        <f>+IF(E286="","",E286/faktor)</f>
        <v/>
      </c>
      <c r="G286" s="10"/>
      <c r="H286" s="10"/>
      <c r="I286" s="8"/>
      <c r="J286" s="21" t="str">
        <f>+IF(F286="","",G286/H286)</f>
        <v/>
      </c>
      <c r="K286" s="22" t="str">
        <f>+IF(F286="","",G286/I286)</f>
        <v/>
      </c>
      <c r="L286" s="23" t="str">
        <f>+IF(F286="","",H286/F286)</f>
        <v/>
      </c>
      <c r="M286" s="24" t="str">
        <f>+IF(F286="","",G286/F286)</f>
        <v/>
      </c>
      <c r="O286" s="6"/>
      <c r="Q286" s="30" t="s">
        <v>19</v>
      </c>
      <c r="R286" s="29" t="s">
        <v>18</v>
      </c>
      <c r="S286" s="30" t="s">
        <v>20</v>
      </c>
      <c r="T286" s="30" t="s">
        <v>16</v>
      </c>
      <c r="U286" s="30" t="s">
        <v>17</v>
      </c>
      <c r="V286" s="29" t="s">
        <v>1</v>
      </c>
      <c r="W286" s="29" t="s">
        <v>12</v>
      </c>
      <c r="X286" s="29" t="s">
        <v>5</v>
      </c>
      <c r="Y286" s="29" t="s">
        <v>4</v>
      </c>
    </row>
    <row r="287" spans="1:25" ht="12.75">
      <c r="A287" s="17" t="str">
        <f>+IF(F287="","",WEEKDAY(D287,2))</f>
        <v/>
      </c>
      <c r="B287" s="18" t="str">
        <f>+IF(F287="","",MONTH(D287))</f>
        <v/>
      </c>
      <c r="C287" s="19" t="str">
        <f>+IF(F287="","",WEEKNUM(D287,21))</f>
        <v/>
      </c>
      <c r="D287" s="5"/>
      <c r="E287" s="31"/>
      <c r="F287" s="20" t="str">
        <f>+IF(E287="","",E287/faktor)</f>
        <v/>
      </c>
      <c r="G287" s="10"/>
      <c r="H287" s="10"/>
      <c r="I287" s="8"/>
      <c r="J287" s="21" t="str">
        <f>+IF(F287="","",G287/H287)</f>
        <v/>
      </c>
      <c r="K287" s="22" t="str">
        <f>+IF(F287="","",G287/I287)</f>
        <v/>
      </c>
      <c r="L287" s="23" t="str">
        <f>+IF(F287="","",H287/F287)</f>
        <v/>
      </c>
      <c r="M287" s="24" t="str">
        <f>+IF(F287="","",G287/F287)</f>
        <v/>
      </c>
      <c r="O287" s="6"/>
      <c r="P287" s="27" t="s">
        <v>19</v>
      </c>
      <c r="Q287" s="28" t="str">
        <f>_xlfn.IFERROR(SUBTOTAL(1,E274:E303),"")</f>
        <v/>
      </c>
      <c r="R287" s="50" t="str">
        <f>_xlfn.IFERROR(SUBTOTAL(1,F274:F303),"")</f>
        <v/>
      </c>
      <c r="S287" s="28" t="str">
        <f>_xlfn.IFERROR(SUBTOTAL(1,G274:G303),"")</f>
        <v/>
      </c>
      <c r="T287" s="28" t="str">
        <f aca="true" t="shared" si="13" ref="T287:Y287">_xlfn.IFERROR(SUBTOTAL(1,H274:H303),"")</f>
        <v/>
      </c>
      <c r="U287" s="52" t="str">
        <f t="shared" si="13"/>
        <v/>
      </c>
      <c r="V287" s="50" t="str">
        <f t="shared" si="13"/>
        <v/>
      </c>
      <c r="W287" s="50" t="str">
        <f t="shared" si="13"/>
        <v/>
      </c>
      <c r="X287" s="51" t="str">
        <f t="shared" si="13"/>
        <v/>
      </c>
      <c r="Y287" s="50" t="str">
        <f t="shared" si="13"/>
        <v/>
      </c>
    </row>
    <row r="288" spans="1:25" ht="12.75">
      <c r="A288" s="17" t="str">
        <f>+IF(F288="","",WEEKDAY(D288,2))</f>
        <v/>
      </c>
      <c r="B288" s="18" t="str">
        <f>+IF(F288="","",MONTH(D288))</f>
        <v/>
      </c>
      <c r="C288" s="19" t="str">
        <f>+IF(F288="","",WEEKNUM(D288,21))</f>
        <v/>
      </c>
      <c r="D288" s="5"/>
      <c r="E288" s="31"/>
      <c r="F288" s="20" t="str">
        <f>+IF(E288="","",E288/faktor)</f>
        <v/>
      </c>
      <c r="G288" s="10"/>
      <c r="H288" s="10"/>
      <c r="I288" s="8"/>
      <c r="J288" s="21" t="str">
        <f>+IF(F288="","",G288/H288)</f>
        <v/>
      </c>
      <c r="K288" s="22" t="str">
        <f>+IF(F288="","",G288/I288)</f>
        <v/>
      </c>
      <c r="L288" s="23" t="str">
        <f>+IF(F288="","",H288/F288)</f>
        <v/>
      </c>
      <c r="M288" s="24" t="str">
        <f>+IF(F288="","",G288/F288)</f>
        <v/>
      </c>
      <c r="O288" s="6"/>
      <c r="P288" s="27" t="s">
        <v>38</v>
      </c>
      <c r="Q288" s="28" t="str">
        <f aca="true" t="shared" si="14" ref="Q288:Y288">Q198</f>
        <v/>
      </c>
      <c r="R288" s="50" t="str">
        <f t="shared" si="14"/>
        <v/>
      </c>
      <c r="S288" s="28" t="str">
        <f t="shared" si="14"/>
        <v/>
      </c>
      <c r="T288" s="28" t="str">
        <f t="shared" si="14"/>
        <v/>
      </c>
      <c r="U288" s="52" t="str">
        <f t="shared" si="14"/>
        <v/>
      </c>
      <c r="V288" s="50" t="str">
        <f t="shared" si="14"/>
        <v/>
      </c>
      <c r="W288" s="50" t="str">
        <f t="shared" si="14"/>
        <v/>
      </c>
      <c r="X288" s="51" t="str">
        <f t="shared" si="14"/>
        <v/>
      </c>
      <c r="Y288" s="50" t="str">
        <f t="shared" si="14"/>
        <v/>
      </c>
    </row>
    <row r="289" spans="1:15" ht="12.75">
      <c r="A289" s="17" t="str">
        <f>+IF(F289="","",WEEKDAY(D289,2))</f>
        <v/>
      </c>
      <c r="B289" s="18" t="str">
        <f>+IF(F289="","",MONTH(D289))</f>
        <v/>
      </c>
      <c r="C289" s="19" t="str">
        <f>+IF(F289="","",WEEKNUM(D289,21))</f>
        <v/>
      </c>
      <c r="D289" s="5"/>
      <c r="E289" s="31"/>
      <c r="F289" s="20" t="str">
        <f>+IF(E289="","",E289/faktor)</f>
        <v/>
      </c>
      <c r="G289" s="10"/>
      <c r="H289" s="10"/>
      <c r="I289" s="8"/>
      <c r="J289" s="21" t="str">
        <f>+IF(F289="","",G289/H289)</f>
        <v/>
      </c>
      <c r="K289" s="22" t="str">
        <f>+IF(F289="","",G289/I289)</f>
        <v/>
      </c>
      <c r="L289" s="23" t="str">
        <f>+IF(F289="","",H289/F289)</f>
        <v/>
      </c>
      <c r="M289" s="24" t="str">
        <f>+IF(F289="","",G289/F289)</f>
        <v/>
      </c>
      <c r="O289" s="6"/>
    </row>
    <row r="290" spans="1:17" ht="12.75">
      <c r="A290" s="17" t="str">
        <f>+IF(F290="","",WEEKDAY(D290,2))</f>
        <v/>
      </c>
      <c r="B290" s="18" t="str">
        <f>+IF(F290="","",MONTH(D290))</f>
        <v/>
      </c>
      <c r="C290" s="19" t="str">
        <f>+IF(F290="","",WEEKNUM(D290,21))</f>
        <v/>
      </c>
      <c r="D290" s="5"/>
      <c r="E290" s="31"/>
      <c r="F290" s="20" t="str">
        <f>+IF(E290="","",E290/faktor)</f>
        <v/>
      </c>
      <c r="G290" s="10"/>
      <c r="H290" s="10"/>
      <c r="I290" s="8"/>
      <c r="J290" s="21" t="str">
        <f>+IF(F290="","",G290/H290)</f>
        <v/>
      </c>
      <c r="K290" s="22" t="str">
        <f>+IF(F290="","",G290/I290)</f>
        <v/>
      </c>
      <c r="L290" s="23" t="str">
        <f>+IF(F290="","",H290/F290)</f>
        <v/>
      </c>
      <c r="M290" s="24" t="str">
        <f>+IF(F290="","",G290/F290)</f>
        <v/>
      </c>
      <c r="O290" s="6"/>
      <c r="Q290" s="27"/>
    </row>
    <row r="291" spans="1:15" ht="12.75">
      <c r="A291" s="17" t="str">
        <f>+IF(F291="","",WEEKDAY(D291,2))</f>
        <v/>
      </c>
      <c r="B291" s="18" t="str">
        <f>+IF(F291="","",MONTH(D291))</f>
        <v/>
      </c>
      <c r="C291" s="19" t="str">
        <f>+IF(F291="","",WEEKNUM(D291,21))</f>
        <v/>
      </c>
      <c r="D291" s="5"/>
      <c r="E291" s="31"/>
      <c r="F291" s="20" t="str">
        <f>+IF(E291="","",E291/faktor)</f>
        <v/>
      </c>
      <c r="G291" s="10"/>
      <c r="H291" s="10"/>
      <c r="I291" s="8"/>
      <c r="J291" s="21" t="str">
        <f>+IF(F291="","",G291/H291)</f>
        <v/>
      </c>
      <c r="K291" s="22" t="str">
        <f>+IF(F291="","",G291/I291)</f>
        <v/>
      </c>
      <c r="L291" s="23" t="str">
        <f>+IF(F291="","",H291/F291)</f>
        <v/>
      </c>
      <c r="M291" s="24" t="str">
        <f>+IF(F291="","",G291/F291)</f>
        <v/>
      </c>
      <c r="O291" s="6"/>
    </row>
    <row r="292" spans="1:15" ht="12.75">
      <c r="A292" s="17" t="str">
        <f>+IF(F292="","",WEEKDAY(D292,2))</f>
        <v/>
      </c>
      <c r="B292" s="18" t="str">
        <f>+IF(F292="","",MONTH(D292))</f>
        <v/>
      </c>
      <c r="C292" s="19" t="str">
        <f>+IF(F292="","",WEEKNUM(D292,21))</f>
        <v/>
      </c>
      <c r="D292" s="5"/>
      <c r="E292" s="31"/>
      <c r="F292" s="20" t="str">
        <f>+IF(E292="","",E292/faktor)</f>
        <v/>
      </c>
      <c r="G292" s="10"/>
      <c r="H292" s="10"/>
      <c r="I292" s="8"/>
      <c r="J292" s="21" t="str">
        <f>+IF(F292="","",G292/H292)</f>
        <v/>
      </c>
      <c r="K292" s="22" t="str">
        <f>+IF(F292="","",G292/I292)</f>
        <v/>
      </c>
      <c r="L292" s="23" t="str">
        <f>+IF(F292="","",H292/F292)</f>
        <v/>
      </c>
      <c r="M292" s="24" t="str">
        <f>+IF(F292="","",G292/F292)</f>
        <v/>
      </c>
      <c r="O292" s="6"/>
    </row>
    <row r="293" spans="1:15" ht="12.75">
      <c r="A293" s="17" t="str">
        <f>+IF(F293="","",WEEKDAY(D293,2))</f>
        <v/>
      </c>
      <c r="B293" s="18" t="str">
        <f>+IF(F293="","",MONTH(D293))</f>
        <v/>
      </c>
      <c r="C293" s="19" t="str">
        <f>+IF(F293="","",WEEKNUM(D293,21))</f>
        <v/>
      </c>
      <c r="D293" s="5"/>
      <c r="E293" s="31"/>
      <c r="F293" s="20" t="str">
        <f>+IF(E293="","",E293/faktor)</f>
        <v/>
      </c>
      <c r="G293" s="10"/>
      <c r="H293" s="10"/>
      <c r="I293" s="8"/>
      <c r="J293" s="21" t="str">
        <f>+IF(F293="","",G293/H293)</f>
        <v/>
      </c>
      <c r="K293" s="22" t="str">
        <f>+IF(F293="","",G293/I293)</f>
        <v/>
      </c>
      <c r="L293" s="23" t="str">
        <f>+IF(F293="","",H293/F293)</f>
        <v/>
      </c>
      <c r="M293" s="24" t="str">
        <f>+IF(F293="","",G293/F293)</f>
        <v/>
      </c>
      <c r="O293" s="6"/>
    </row>
    <row r="294" spans="1:15" ht="12.75">
      <c r="A294" s="17" t="str">
        <f>+IF(F294="","",WEEKDAY(D294,2))</f>
        <v/>
      </c>
      <c r="B294" s="18" t="str">
        <f>+IF(F294="","",MONTH(D294))</f>
        <v/>
      </c>
      <c r="C294" s="19" t="str">
        <f>+IF(F294="","",WEEKNUM(D294,21))</f>
        <v/>
      </c>
      <c r="D294" s="5"/>
      <c r="E294" s="31"/>
      <c r="F294" s="20" t="str">
        <f>+IF(E294="","",E294/faktor)</f>
        <v/>
      </c>
      <c r="G294" s="10"/>
      <c r="H294" s="10"/>
      <c r="I294" s="8"/>
      <c r="J294" s="21" t="str">
        <f>+IF(F294="","",G294/H294)</f>
        <v/>
      </c>
      <c r="K294" s="22" t="str">
        <f>+IF(F294="","",G294/I294)</f>
        <v/>
      </c>
      <c r="L294" s="23" t="str">
        <f>+IF(F294="","",H294/F294)</f>
        <v/>
      </c>
      <c r="M294" s="24" t="str">
        <f>+IF(F294="","",G294/F294)</f>
        <v/>
      </c>
      <c r="O294" s="6"/>
    </row>
    <row r="295" spans="1:15" ht="12.75">
      <c r="A295" s="17" t="str">
        <f>+IF(F295="","",WEEKDAY(D295,2))</f>
        <v/>
      </c>
      <c r="B295" s="18" t="str">
        <f>+IF(F295="","",MONTH(D295))</f>
        <v/>
      </c>
      <c r="C295" s="19" t="str">
        <f>+IF(F295="","",WEEKNUM(D295,21))</f>
        <v/>
      </c>
      <c r="D295" s="5"/>
      <c r="E295" s="31"/>
      <c r="F295" s="20" t="str">
        <f>+IF(E295="","",E295/faktor)</f>
        <v/>
      </c>
      <c r="G295" s="10"/>
      <c r="H295" s="10"/>
      <c r="I295" s="8"/>
      <c r="J295" s="21" t="str">
        <f>+IF(F295="","",G295/H295)</f>
        <v/>
      </c>
      <c r="K295" s="22" t="str">
        <f>+IF(F295="","",G295/I295)</f>
        <v/>
      </c>
      <c r="L295" s="23" t="str">
        <f>+IF(F295="","",H295/F295)</f>
        <v/>
      </c>
      <c r="M295" s="24" t="str">
        <f>+IF(F295="","",G295/F295)</f>
        <v/>
      </c>
      <c r="O295" s="6"/>
    </row>
    <row r="296" spans="1:15" ht="12.75">
      <c r="A296" s="17" t="str">
        <f>+IF(F296="","",WEEKDAY(D296,2))</f>
        <v/>
      </c>
      <c r="B296" s="18" t="str">
        <f>+IF(F296="","",MONTH(D296))</f>
        <v/>
      </c>
      <c r="C296" s="19" t="str">
        <f>+IF(F296="","",WEEKNUM(D296,21))</f>
        <v/>
      </c>
      <c r="D296" s="5"/>
      <c r="E296" s="31"/>
      <c r="F296" s="20" t="str">
        <f>+IF(E296="","",E296/faktor)</f>
        <v/>
      </c>
      <c r="G296" s="10"/>
      <c r="H296" s="10"/>
      <c r="I296" s="8"/>
      <c r="J296" s="21" t="str">
        <f>+IF(F296="","",G296/H296)</f>
        <v/>
      </c>
      <c r="K296" s="22" t="str">
        <f>+IF(F296="","",G296/I296)</f>
        <v/>
      </c>
      <c r="L296" s="23" t="str">
        <f>+IF(F296="","",H296/F296)</f>
        <v/>
      </c>
      <c r="M296" s="24" t="str">
        <f>+IF(F296="","",G296/F296)</f>
        <v/>
      </c>
      <c r="O296" s="6"/>
    </row>
    <row r="297" spans="1:15" ht="12.75">
      <c r="A297" s="17" t="str">
        <f>+IF(F297="","",WEEKDAY(D297,2))</f>
        <v/>
      </c>
      <c r="B297" s="18" t="str">
        <f>+IF(F297="","",MONTH(D297))</f>
        <v/>
      </c>
      <c r="C297" s="19" t="str">
        <f>+IF(F297="","",WEEKNUM(D297,21))</f>
        <v/>
      </c>
      <c r="D297" s="5"/>
      <c r="E297" s="31"/>
      <c r="F297" s="20" t="str">
        <f>+IF(E297="","",E297/faktor)</f>
        <v/>
      </c>
      <c r="G297" s="10"/>
      <c r="H297" s="10"/>
      <c r="I297" s="8"/>
      <c r="J297" s="21" t="str">
        <f>+IF(F297="","",G297/H297)</f>
        <v/>
      </c>
      <c r="K297" s="22" t="str">
        <f>+IF(F297="","",G297/I297)</f>
        <v/>
      </c>
      <c r="L297" s="23" t="str">
        <f>+IF(F297="","",H297/F297)</f>
        <v/>
      </c>
      <c r="M297" s="24" t="str">
        <f>+IF(F297="","",G297/F297)</f>
        <v/>
      </c>
      <c r="O297" s="6"/>
    </row>
    <row r="298" spans="1:15" ht="12.75">
      <c r="A298" s="17" t="str">
        <f>+IF(F298="","",WEEKDAY(D298,2))</f>
        <v/>
      </c>
      <c r="B298" s="18" t="str">
        <f>+IF(F298="","",MONTH(D298))</f>
        <v/>
      </c>
      <c r="C298" s="19" t="str">
        <f>+IF(F298="","",WEEKNUM(D298,21))</f>
        <v/>
      </c>
      <c r="D298" s="5"/>
      <c r="E298" s="31"/>
      <c r="F298" s="20" t="str">
        <f>+IF(E298="","",E298/faktor)</f>
        <v/>
      </c>
      <c r="G298" s="10"/>
      <c r="H298" s="10"/>
      <c r="I298" s="8"/>
      <c r="J298" s="21" t="str">
        <f>+IF(F298="","",G298/H298)</f>
        <v/>
      </c>
      <c r="K298" s="22" t="str">
        <f>+IF(F298="","",G298/I298)</f>
        <v/>
      </c>
      <c r="L298" s="23" t="str">
        <f>+IF(F298="","",H298/F298)</f>
        <v/>
      </c>
      <c r="M298" s="24" t="str">
        <f>+IF(F298="","",G298/F298)</f>
        <v/>
      </c>
      <c r="O298" s="6"/>
    </row>
    <row r="299" spans="1:15" ht="12.75">
      <c r="A299" s="17" t="str">
        <f>+IF(F299="","",WEEKDAY(D299,2))</f>
        <v/>
      </c>
      <c r="B299" s="18" t="str">
        <f>+IF(F299="","",MONTH(D299))</f>
        <v/>
      </c>
      <c r="C299" s="19" t="str">
        <f>+IF(F299="","",WEEKNUM(D299,21))</f>
        <v/>
      </c>
      <c r="D299" s="5"/>
      <c r="E299" s="31"/>
      <c r="F299" s="20" t="str">
        <f>+IF(E299="","",E299/faktor)</f>
        <v/>
      </c>
      <c r="G299" s="10"/>
      <c r="H299" s="10"/>
      <c r="I299" s="8"/>
      <c r="J299" s="21" t="str">
        <f>+IF(F299="","",G299/H299)</f>
        <v/>
      </c>
      <c r="K299" s="22" t="str">
        <f>+IF(F299="","",G299/I299)</f>
        <v/>
      </c>
      <c r="L299" s="23" t="str">
        <f>+IF(F299="","",H299/F299)</f>
        <v/>
      </c>
      <c r="M299" s="24" t="str">
        <f>+IF(F299="","",G299/F299)</f>
        <v/>
      </c>
      <c r="O299" s="6"/>
    </row>
    <row r="300" spans="1:15" ht="12.75">
      <c r="A300" s="17" t="str">
        <f>+IF(F300="","",WEEKDAY(D300,2))</f>
        <v/>
      </c>
      <c r="B300" s="18" t="str">
        <f>+IF(F300="","",MONTH(D300))</f>
        <v/>
      </c>
      <c r="C300" s="19" t="str">
        <f>+IF(F300="","",WEEKNUM(D300,21))</f>
        <v/>
      </c>
      <c r="D300" s="5"/>
      <c r="E300" s="31"/>
      <c r="F300" s="20" t="str">
        <f>+IF(E300="","",E300/faktor)</f>
        <v/>
      </c>
      <c r="G300" s="10"/>
      <c r="H300" s="10"/>
      <c r="I300" s="8"/>
      <c r="J300" s="21" t="str">
        <f>+IF(F300="","",G300/H300)</f>
        <v/>
      </c>
      <c r="K300" s="22" t="str">
        <f>+IF(F300="","",G300/I300)</f>
        <v/>
      </c>
      <c r="L300" s="23" t="str">
        <f>+IF(F300="","",H300/F300)</f>
        <v/>
      </c>
      <c r="M300" s="24" t="str">
        <f>+IF(F300="","",G300/F300)</f>
        <v/>
      </c>
      <c r="O300" s="6"/>
    </row>
    <row r="301" spans="1:15" ht="12.75">
      <c r="A301" s="17" t="str">
        <f>+IF(F301="","",WEEKDAY(D301,2))</f>
        <v/>
      </c>
      <c r="B301" s="18" t="str">
        <f>+IF(F301="","",MONTH(D301))</f>
        <v/>
      </c>
      <c r="C301" s="19" t="str">
        <f>+IF(F301="","",WEEKNUM(D301,21))</f>
        <v/>
      </c>
      <c r="D301" s="5"/>
      <c r="E301" s="31"/>
      <c r="F301" s="20" t="str">
        <f>+IF(E301="","",E301/faktor)</f>
        <v/>
      </c>
      <c r="G301" s="10"/>
      <c r="H301" s="10"/>
      <c r="I301" s="8"/>
      <c r="J301" s="21" t="str">
        <f>+IF(F301="","",G301/H301)</f>
        <v/>
      </c>
      <c r="K301" s="22" t="str">
        <f>+IF(F301="","",G301/I301)</f>
        <v/>
      </c>
      <c r="L301" s="23" t="str">
        <f>+IF(F301="","",H301/F301)</f>
        <v/>
      </c>
      <c r="M301" s="24" t="str">
        <f>+IF(F301="","",G301/F301)</f>
        <v/>
      </c>
      <c r="O301" s="6"/>
    </row>
    <row r="302" spans="1:15" ht="12.75">
      <c r="A302" s="17" t="str">
        <f>+IF(F302="","",WEEKDAY(D302,2))</f>
        <v/>
      </c>
      <c r="B302" s="18" t="str">
        <f>+IF(F302="","",MONTH(D302))</f>
        <v/>
      </c>
      <c r="C302" s="19" t="str">
        <f>+IF(F302="","",WEEKNUM(D302,21))</f>
        <v/>
      </c>
      <c r="D302" s="5"/>
      <c r="E302" s="31"/>
      <c r="F302" s="20" t="str">
        <f>+IF(E302="","",E302/faktor)</f>
        <v/>
      </c>
      <c r="G302" s="10"/>
      <c r="H302" s="10"/>
      <c r="I302" s="8"/>
      <c r="J302" s="21" t="str">
        <f>+IF(F302="","",G302/H302)</f>
        <v/>
      </c>
      <c r="K302" s="22" t="str">
        <f>+IF(F302="","",G302/I302)</f>
        <v/>
      </c>
      <c r="L302" s="23" t="str">
        <f>+IF(F302="","",H302/F302)</f>
        <v/>
      </c>
      <c r="M302" s="24" t="str">
        <f>+IF(F302="","",G302/F302)</f>
        <v/>
      </c>
      <c r="O302" s="6"/>
    </row>
    <row r="303" spans="1:15" ht="13" thickBot="1">
      <c r="A303" s="37" t="str">
        <f>+IF(F303="","",WEEKDAY(D303,2))</f>
        <v/>
      </c>
      <c r="B303" s="38" t="str">
        <f>+IF(F303="","",MONTH(D303))</f>
        <v/>
      </c>
      <c r="C303" s="19" t="str">
        <f>+IF(F303="","",WEEKNUM(D303,21))</f>
        <v/>
      </c>
      <c r="D303" s="40"/>
      <c r="E303" s="41"/>
      <c r="F303" s="42" t="str">
        <f>+IF(E303="","",E303/faktor)</f>
        <v/>
      </c>
      <c r="G303" s="43"/>
      <c r="H303" s="43"/>
      <c r="I303" s="44"/>
      <c r="J303" s="45" t="str">
        <f>+IF(F303="","",G303/H303)</f>
        <v/>
      </c>
      <c r="K303" s="46" t="str">
        <f>+IF(F303="","",G303/I303)</f>
        <v/>
      </c>
      <c r="L303" s="47" t="str">
        <f>+IF(F303="","",H303/F303)</f>
        <v/>
      </c>
      <c r="M303" s="48" t="str">
        <f>+IF(F303="","",G303/F303)</f>
        <v/>
      </c>
      <c r="O303" s="49"/>
    </row>
    <row r="304" spans="1:15" ht="13" thickTop="1">
      <c r="A304" s="53" t="str">
        <f>+IF(F304="","",WEEKDAY(D304,2))</f>
        <v/>
      </c>
      <c r="B304" s="54" t="str">
        <f>+IF(F304="","",MONTH(D304))</f>
        <v/>
      </c>
      <c r="C304" s="55" t="str">
        <f>+IF(F304="","",WEEKNUM(D304,21))</f>
        <v/>
      </c>
      <c r="D304" s="56"/>
      <c r="E304" s="57"/>
      <c r="F304" s="58" t="str">
        <f>+IF(E304="","",E304/faktor)</f>
        <v/>
      </c>
      <c r="G304" s="59"/>
      <c r="H304" s="59"/>
      <c r="I304" s="60"/>
      <c r="J304" s="61" t="str">
        <f>+IF(F304="","",G304/H304)</f>
        <v/>
      </c>
      <c r="K304" s="62" t="str">
        <f>+IF(F304="","",G304/I304)</f>
        <v/>
      </c>
      <c r="L304" s="63" t="str">
        <f>+IF(F304="","",H304/F304)</f>
        <v/>
      </c>
      <c r="M304" s="64" t="str">
        <f>+IF(F304="","",G304/F304)</f>
        <v/>
      </c>
      <c r="O304" s="65"/>
    </row>
    <row r="305" spans="1:15" ht="12.75">
      <c r="A305" s="17" t="str">
        <f>+IF(F305="","",WEEKDAY(D305,2))</f>
        <v/>
      </c>
      <c r="B305" s="18" t="str">
        <f>+IF(F305="","",MONTH(D305))</f>
        <v/>
      </c>
      <c r="C305" s="19" t="str">
        <f>+IF(F305="","",WEEKNUM(D305,21))</f>
        <v/>
      </c>
      <c r="D305" s="5"/>
      <c r="E305" s="31"/>
      <c r="F305" s="20" t="str">
        <f>+IF(E305="","",E305/faktor)</f>
        <v/>
      </c>
      <c r="G305" s="10"/>
      <c r="H305" s="10"/>
      <c r="I305" s="8"/>
      <c r="J305" s="21" t="str">
        <f>+IF(F305="","",G305/H305)</f>
        <v/>
      </c>
      <c r="K305" s="22" t="str">
        <f>+IF(F305="","",G305/I305)</f>
        <v/>
      </c>
      <c r="L305" s="23" t="str">
        <f>+IF(F305="","",H305/F305)</f>
        <v/>
      </c>
      <c r="M305" s="24" t="str">
        <f>+IF(F305="","",G305/F305)</f>
        <v/>
      </c>
      <c r="O305" s="6"/>
    </row>
    <row r="306" spans="1:15" ht="12.75">
      <c r="A306" s="17" t="str">
        <f>+IF(F306="","",WEEKDAY(D306,2))</f>
        <v/>
      </c>
      <c r="B306" s="18" t="str">
        <f>+IF(F306="","",MONTH(D306))</f>
        <v/>
      </c>
      <c r="C306" s="19" t="str">
        <f>+IF(F306="","",WEEKNUM(D306,21))</f>
        <v/>
      </c>
      <c r="D306" s="5"/>
      <c r="E306" s="31"/>
      <c r="F306" s="20" t="str">
        <f>+IF(E306="","",E306/faktor)</f>
        <v/>
      </c>
      <c r="G306" s="10"/>
      <c r="H306" s="10"/>
      <c r="I306" s="8"/>
      <c r="J306" s="21" t="str">
        <f>+IF(F306="","",G306/H306)</f>
        <v/>
      </c>
      <c r="K306" s="22" t="str">
        <f>+IF(F306="","",G306/I306)</f>
        <v/>
      </c>
      <c r="L306" s="23" t="str">
        <f>+IF(F306="","",H306/F306)</f>
        <v/>
      </c>
      <c r="M306" s="24" t="str">
        <f>+IF(F306="","",G306/F306)</f>
        <v/>
      </c>
      <c r="O306" s="6"/>
    </row>
    <row r="307" spans="1:15" ht="12.75">
      <c r="A307" s="17" t="str">
        <f>+IF(F307="","",WEEKDAY(D307,2))</f>
        <v/>
      </c>
      <c r="B307" s="18" t="str">
        <f>+IF(F307="","",MONTH(D307))</f>
        <v/>
      </c>
      <c r="C307" s="19" t="str">
        <f>+IF(F307="","",WEEKNUM(D307,21))</f>
        <v/>
      </c>
      <c r="D307" s="5"/>
      <c r="E307" s="31"/>
      <c r="F307" s="20" t="str">
        <f>+IF(E307="","",E307/faktor)</f>
        <v/>
      </c>
      <c r="G307" s="10"/>
      <c r="H307" s="10"/>
      <c r="I307" s="8"/>
      <c r="J307" s="21" t="str">
        <f>+IF(F307="","",G307/H307)</f>
        <v/>
      </c>
      <c r="K307" s="22" t="str">
        <f>+IF(F307="","",G307/I307)</f>
        <v/>
      </c>
      <c r="L307" s="23" t="str">
        <f>+IF(F307="","",H307/F307)</f>
        <v/>
      </c>
      <c r="M307" s="24" t="str">
        <f>+IF(F307="","",G307/F307)</f>
        <v/>
      </c>
      <c r="O307" s="6"/>
    </row>
    <row r="308" spans="1:15" ht="12.75">
      <c r="A308" s="17" t="str">
        <f>+IF(F308="","",WEEKDAY(D308,2))</f>
        <v/>
      </c>
      <c r="B308" s="18" t="str">
        <f>+IF(F308="","",MONTH(D308))</f>
        <v/>
      </c>
      <c r="C308" s="19" t="str">
        <f>+IF(F308="","",WEEKNUM(D308,21))</f>
        <v/>
      </c>
      <c r="D308" s="5"/>
      <c r="E308" s="31"/>
      <c r="F308" s="20" t="str">
        <f>+IF(E308="","",E308/faktor)</f>
        <v/>
      </c>
      <c r="G308" s="10"/>
      <c r="H308" s="10"/>
      <c r="I308" s="8"/>
      <c r="J308" s="21" t="str">
        <f>+IF(F308="","",G308/H308)</f>
        <v/>
      </c>
      <c r="K308" s="22" t="str">
        <f>+IF(F308="","",G308/I308)</f>
        <v/>
      </c>
      <c r="L308" s="23" t="str">
        <f>+IF(F308="","",H308/F308)</f>
        <v/>
      </c>
      <c r="M308" s="24" t="str">
        <f>+IF(F308="","",G308/F308)</f>
        <v/>
      </c>
      <c r="O308" s="6"/>
    </row>
    <row r="309" spans="1:15" ht="12.75">
      <c r="A309" s="17" t="str">
        <f>+IF(F309="","",WEEKDAY(D309,2))</f>
        <v/>
      </c>
      <c r="B309" s="18" t="str">
        <f>+IF(F309="","",MONTH(D309))</f>
        <v/>
      </c>
      <c r="C309" s="19" t="str">
        <f>+IF(F309="","",WEEKNUM(D309,21))</f>
        <v/>
      </c>
      <c r="D309" s="5"/>
      <c r="E309" s="31"/>
      <c r="F309" s="20" t="str">
        <f>+IF(E309="","",E309/faktor)</f>
        <v/>
      </c>
      <c r="G309" s="10"/>
      <c r="H309" s="10"/>
      <c r="I309" s="8"/>
      <c r="J309" s="21" t="str">
        <f>+IF(F309="","",G309/H309)</f>
        <v/>
      </c>
      <c r="K309" s="22" t="str">
        <f>+IF(F309="","",G309/I309)</f>
        <v/>
      </c>
      <c r="L309" s="23" t="str">
        <f>+IF(F309="","",H309/F309)</f>
        <v/>
      </c>
      <c r="M309" s="24" t="str">
        <f>+IF(F309="","",G309/F309)</f>
        <v/>
      </c>
      <c r="O309" s="6"/>
    </row>
    <row r="310" spans="1:15" ht="12.75">
      <c r="A310" s="17" t="str">
        <f>+IF(F310="","",WEEKDAY(D310,2))</f>
        <v/>
      </c>
      <c r="B310" s="18" t="str">
        <f>+IF(F310="","",MONTH(D310))</f>
        <v/>
      </c>
      <c r="C310" s="19" t="str">
        <f>+IF(F310="","",WEEKNUM(D310,21))</f>
        <v/>
      </c>
      <c r="D310" s="5"/>
      <c r="E310" s="31"/>
      <c r="F310" s="20" t="str">
        <f>+IF(E310="","",E310/faktor)</f>
        <v/>
      </c>
      <c r="G310" s="10"/>
      <c r="H310" s="10"/>
      <c r="I310" s="8"/>
      <c r="J310" s="21" t="str">
        <f>+IF(F310="","",G310/H310)</f>
        <v/>
      </c>
      <c r="K310" s="22" t="str">
        <f>+IF(F310="","",G310/I310)</f>
        <v/>
      </c>
      <c r="L310" s="23" t="str">
        <f>+IF(F310="","",H310/F310)</f>
        <v/>
      </c>
      <c r="M310" s="24" t="str">
        <f>+IF(F310="","",G310/F310)</f>
        <v/>
      </c>
      <c r="O310" s="6"/>
    </row>
    <row r="311" spans="1:15" ht="12.75">
      <c r="A311" s="17" t="str">
        <f>+IF(F311="","",WEEKDAY(D311,2))</f>
        <v/>
      </c>
      <c r="B311" s="18" t="str">
        <f>+IF(F311="","",MONTH(D311))</f>
        <v/>
      </c>
      <c r="C311" s="19" t="str">
        <f>+IF(F311="","",WEEKNUM(D311,21))</f>
        <v/>
      </c>
      <c r="D311" s="5"/>
      <c r="E311" s="31"/>
      <c r="F311" s="20" t="str">
        <f>+IF(E311="","",E311/faktor)</f>
        <v/>
      </c>
      <c r="G311" s="10"/>
      <c r="H311" s="10"/>
      <c r="I311" s="8"/>
      <c r="J311" s="21" t="str">
        <f>+IF(F311="","",G311/H311)</f>
        <v/>
      </c>
      <c r="K311" s="22" t="str">
        <f>+IF(F311="","",G311/I311)</f>
        <v/>
      </c>
      <c r="L311" s="23" t="str">
        <f>+IF(F311="","",H311/F311)</f>
        <v/>
      </c>
      <c r="M311" s="24" t="str">
        <f>+IF(F311="","",G311/F311)</f>
        <v/>
      </c>
      <c r="O311" s="6"/>
    </row>
    <row r="312" spans="1:15" ht="12.75">
      <c r="A312" s="17" t="str">
        <f>+IF(F312="","",WEEKDAY(D312,2))</f>
        <v/>
      </c>
      <c r="B312" s="18" t="str">
        <f>+IF(F312="","",MONTH(D312))</f>
        <v/>
      </c>
      <c r="C312" s="19" t="str">
        <f>+IF(F312="","",WEEKNUM(D312,21))</f>
        <v/>
      </c>
      <c r="D312" s="5"/>
      <c r="E312" s="31"/>
      <c r="F312" s="20" t="str">
        <f>+IF(E312="","",E312/faktor)</f>
        <v/>
      </c>
      <c r="G312" s="10"/>
      <c r="H312" s="10"/>
      <c r="I312" s="8"/>
      <c r="J312" s="21" t="str">
        <f>+IF(F312="","",G312/H312)</f>
        <v/>
      </c>
      <c r="K312" s="22" t="str">
        <f>+IF(F312="","",G312/I312)</f>
        <v/>
      </c>
      <c r="L312" s="23" t="str">
        <f>+IF(F312="","",H312/F312)</f>
        <v/>
      </c>
      <c r="M312" s="24" t="str">
        <f>+IF(F312="","",G312/F312)</f>
        <v/>
      </c>
      <c r="O312" s="6"/>
    </row>
    <row r="313" spans="1:15" ht="12.75">
      <c r="A313" s="17" t="str">
        <f>+IF(F313="","",WEEKDAY(D313,2))</f>
        <v/>
      </c>
      <c r="B313" s="18" t="str">
        <f>+IF(F313="","",MONTH(D313))</f>
        <v/>
      </c>
      <c r="C313" s="19" t="str">
        <f>+IF(F313="","",WEEKNUM(D313,21))</f>
        <v/>
      </c>
      <c r="D313" s="5"/>
      <c r="E313" s="31"/>
      <c r="F313" s="20" t="str">
        <f>+IF(E313="","",E313/faktor)</f>
        <v/>
      </c>
      <c r="G313" s="10"/>
      <c r="H313" s="10"/>
      <c r="I313" s="8"/>
      <c r="J313" s="21" t="str">
        <f>+IF(F313="","",G313/H313)</f>
        <v/>
      </c>
      <c r="K313" s="22" t="str">
        <f>+IF(F313="","",G313/I313)</f>
        <v/>
      </c>
      <c r="L313" s="23" t="str">
        <f>+IF(F313="","",H313/F313)</f>
        <v/>
      </c>
      <c r="M313" s="24" t="str">
        <f>+IF(F313="","",G313/F313)</f>
        <v/>
      </c>
      <c r="O313" s="6"/>
    </row>
    <row r="314" spans="1:24" ht="12.75">
      <c r="A314" s="17" t="str">
        <f>+IF(F314="","",WEEKDAY(D314,2))</f>
        <v/>
      </c>
      <c r="B314" s="18" t="str">
        <f>+IF(F314="","",MONTH(D314))</f>
        <v/>
      </c>
      <c r="C314" s="19" t="str">
        <f>+IF(F314="","",WEEKNUM(D314,21))</f>
        <v/>
      </c>
      <c r="D314" s="5"/>
      <c r="E314" s="31"/>
      <c r="F314" s="20" t="str">
        <f>+IF(E314="","",E314/faktor)</f>
        <v/>
      </c>
      <c r="G314" s="10"/>
      <c r="H314" s="10"/>
      <c r="I314" s="8"/>
      <c r="J314" s="21" t="str">
        <f>+IF(F314="","",G314/H314)</f>
        <v/>
      </c>
      <c r="K314" s="22" t="str">
        <f>+IF(F314="","",G314/I314)</f>
        <v/>
      </c>
      <c r="L314" s="23" t="str">
        <f>+IF(F314="","",H314/F314)</f>
        <v/>
      </c>
      <c r="M314" s="24" t="str">
        <f>+IF(F314="","",G314/F314)</f>
        <v/>
      </c>
      <c r="O314" s="6"/>
      <c r="Q314" s="2" t="s">
        <v>33</v>
      </c>
      <c r="V314" s="100" t="s">
        <v>25</v>
      </c>
      <c r="W314" s="27"/>
      <c r="X314" s="27">
        <v>2015</v>
      </c>
    </row>
    <row r="315" spans="1:15" ht="12.75">
      <c r="A315" s="17" t="str">
        <f>+IF(F315="","",WEEKDAY(D315,2))</f>
        <v/>
      </c>
      <c r="B315" s="18" t="str">
        <f>+IF(F315="","",MONTH(D315))</f>
        <v/>
      </c>
      <c r="C315" s="19" t="str">
        <f>+IF(F315="","",WEEKNUM(D315,21))</f>
        <v/>
      </c>
      <c r="D315" s="5"/>
      <c r="E315" s="31"/>
      <c r="F315" s="20" t="str">
        <f>+IF(E315="","",E315/faktor)</f>
        <v/>
      </c>
      <c r="G315" s="10"/>
      <c r="H315" s="10"/>
      <c r="I315" s="8"/>
      <c r="J315" s="21" t="str">
        <f>+IF(F315="","",G315/H315)</f>
        <v/>
      </c>
      <c r="K315" s="22" t="str">
        <f>+IF(F315="","",G315/I315)</f>
        <v/>
      </c>
      <c r="L315" s="23" t="str">
        <f>+IF(F315="","",H315/F315)</f>
        <v/>
      </c>
      <c r="M315" s="24" t="str">
        <f>+IF(F315="","",G315/F315)</f>
        <v/>
      </c>
      <c r="O315" s="6"/>
    </row>
    <row r="316" spans="1:25" ht="12.75">
      <c r="A316" s="17" t="str">
        <f>+IF(F316="","",WEEKDAY(D316,2))</f>
        <v/>
      </c>
      <c r="B316" s="18" t="str">
        <f>+IF(F316="","",MONTH(D316))</f>
        <v/>
      </c>
      <c r="C316" s="19" t="str">
        <f>+IF(F316="","",WEEKNUM(D316,21))</f>
        <v/>
      </c>
      <c r="D316" s="5"/>
      <c r="E316" s="31"/>
      <c r="F316" s="20" t="str">
        <f>+IF(E316="","",E316/faktor)</f>
        <v/>
      </c>
      <c r="G316" s="10"/>
      <c r="H316" s="10"/>
      <c r="I316" s="8"/>
      <c r="J316" s="21" t="str">
        <f>+IF(F316="","",G316/H316)</f>
        <v/>
      </c>
      <c r="K316" s="22" t="str">
        <f>+IF(F316="","",G316/I316)</f>
        <v/>
      </c>
      <c r="L316" s="23" t="str">
        <f>+IF(F316="","",H316/F316)</f>
        <v/>
      </c>
      <c r="M316" s="24" t="str">
        <f>+IF(F316="","",G316/F316)</f>
        <v/>
      </c>
      <c r="O316" s="6"/>
      <c r="Q316" s="30" t="s">
        <v>19</v>
      </c>
      <c r="R316" s="29" t="s">
        <v>18</v>
      </c>
      <c r="S316" s="30" t="s">
        <v>20</v>
      </c>
      <c r="T316" s="30" t="s">
        <v>16</v>
      </c>
      <c r="U316" s="30" t="s">
        <v>17</v>
      </c>
      <c r="V316" s="29" t="s">
        <v>1</v>
      </c>
      <c r="W316" s="29" t="s">
        <v>12</v>
      </c>
      <c r="X316" s="29" t="s">
        <v>5</v>
      </c>
      <c r="Y316" s="29" t="s">
        <v>4</v>
      </c>
    </row>
    <row r="317" spans="1:25" ht="12.75">
      <c r="A317" s="17" t="str">
        <f>+IF(F317="","",WEEKDAY(D317,2))</f>
        <v/>
      </c>
      <c r="B317" s="18" t="str">
        <f>+IF(F317="","",MONTH(D317))</f>
        <v/>
      </c>
      <c r="C317" s="19" t="str">
        <f>+IF(F317="","",WEEKNUM(D317,21))</f>
        <v/>
      </c>
      <c r="D317" s="5"/>
      <c r="E317" s="31"/>
      <c r="F317" s="20" t="str">
        <f>+IF(E317="","",E317/faktor)</f>
        <v/>
      </c>
      <c r="G317" s="10"/>
      <c r="H317" s="10"/>
      <c r="I317" s="8"/>
      <c r="J317" s="21" t="str">
        <f>+IF(F317="","",G317/H317)</f>
        <v/>
      </c>
      <c r="K317" s="22" t="str">
        <f>+IF(F317="","",G317/I317)</f>
        <v/>
      </c>
      <c r="L317" s="23" t="str">
        <f>+IF(F317="","",H317/F317)</f>
        <v/>
      </c>
      <c r="M317" s="24" t="str">
        <f>+IF(F317="","",G317/F317)</f>
        <v/>
      </c>
      <c r="O317" s="6"/>
      <c r="P317" s="27" t="s">
        <v>19</v>
      </c>
      <c r="Q317" s="28" t="str">
        <f>_xlfn.IFERROR(SUBTOTAL(1,E304:E333),"")</f>
        <v/>
      </c>
      <c r="R317" s="50" t="str">
        <f>_xlfn.IFERROR(SUBTOTAL(1,F304:F333),"")</f>
        <v/>
      </c>
      <c r="S317" s="28" t="str">
        <f>_xlfn.IFERROR(SUBTOTAL(1,G304:G333),"")</f>
        <v/>
      </c>
      <c r="T317" s="28" t="str">
        <f aca="true" t="shared" si="15" ref="T317:Y317">_xlfn.IFERROR(SUBTOTAL(1,H304:H333),"")</f>
        <v/>
      </c>
      <c r="U317" s="52" t="str">
        <f t="shared" si="15"/>
        <v/>
      </c>
      <c r="V317" s="50" t="str">
        <f t="shared" si="15"/>
        <v/>
      </c>
      <c r="W317" s="50" t="str">
        <f t="shared" si="15"/>
        <v/>
      </c>
      <c r="X317" s="51" t="str">
        <f t="shared" si="15"/>
        <v/>
      </c>
      <c r="Y317" s="50" t="str">
        <f t="shared" si="15"/>
        <v/>
      </c>
    </row>
    <row r="318" spans="1:25" ht="12.75">
      <c r="A318" s="17" t="str">
        <f>+IF(F318="","",WEEKDAY(D318,2))</f>
        <v/>
      </c>
      <c r="B318" s="18" t="str">
        <f>+IF(F318="","",MONTH(D318))</f>
        <v/>
      </c>
      <c r="C318" s="19" t="str">
        <f>+IF(F318="","",WEEKNUM(D318,21))</f>
        <v/>
      </c>
      <c r="D318" s="5"/>
      <c r="E318" s="31"/>
      <c r="F318" s="20" t="str">
        <f>+IF(E318="","",E318/faktor)</f>
        <v/>
      </c>
      <c r="G318" s="10"/>
      <c r="H318" s="10"/>
      <c r="I318" s="8"/>
      <c r="J318" s="21" t="str">
        <f>+IF(F318="","",G318/H318)</f>
        <v/>
      </c>
      <c r="K318" s="22" t="str">
        <f>+IF(F318="","",G318/I318)</f>
        <v/>
      </c>
      <c r="L318" s="23" t="str">
        <f>+IF(F318="","",H318/F318)</f>
        <v/>
      </c>
      <c r="M318" s="24" t="str">
        <f>+IF(F318="","",G318/F318)</f>
        <v/>
      </c>
      <c r="O318" s="6"/>
      <c r="P318" s="27" t="s">
        <v>38</v>
      </c>
      <c r="Q318" s="28" t="str">
        <f aca="true" t="shared" si="16" ref="Q318:Y318">Q198</f>
        <v/>
      </c>
      <c r="R318" s="50" t="str">
        <f t="shared" si="16"/>
        <v/>
      </c>
      <c r="S318" s="28" t="str">
        <f t="shared" si="16"/>
        <v/>
      </c>
      <c r="T318" s="28" t="str">
        <f t="shared" si="16"/>
        <v/>
      </c>
      <c r="U318" s="52" t="str">
        <f t="shared" si="16"/>
        <v/>
      </c>
      <c r="V318" s="50" t="str">
        <f t="shared" si="16"/>
        <v/>
      </c>
      <c r="W318" s="50" t="str">
        <f t="shared" si="16"/>
        <v/>
      </c>
      <c r="X318" s="51" t="str">
        <f t="shared" si="16"/>
        <v/>
      </c>
      <c r="Y318" s="50" t="str">
        <f t="shared" si="16"/>
        <v/>
      </c>
    </row>
    <row r="319" spans="1:15" ht="12.75">
      <c r="A319" s="17" t="str">
        <f>+IF(F319="","",WEEKDAY(D319,2))</f>
        <v/>
      </c>
      <c r="B319" s="18" t="str">
        <f>+IF(F319="","",MONTH(D319))</f>
        <v/>
      </c>
      <c r="C319" s="19" t="str">
        <f>+IF(F319="","",WEEKNUM(D319,21))</f>
        <v/>
      </c>
      <c r="D319" s="5"/>
      <c r="E319" s="31"/>
      <c r="F319" s="20" t="str">
        <f>+IF(E319="","",E319/faktor)</f>
        <v/>
      </c>
      <c r="G319" s="10"/>
      <c r="H319" s="10"/>
      <c r="I319" s="8"/>
      <c r="J319" s="21" t="str">
        <f>+IF(F319="","",G319/H319)</f>
        <v/>
      </c>
      <c r="K319" s="22" t="str">
        <f>+IF(F319="","",G319/I319)</f>
        <v/>
      </c>
      <c r="L319" s="23" t="str">
        <f>+IF(F319="","",H319/F319)</f>
        <v/>
      </c>
      <c r="M319" s="24" t="str">
        <f>+IF(F319="","",G319/F319)</f>
        <v/>
      </c>
      <c r="O319" s="6"/>
    </row>
    <row r="320" spans="1:17" ht="12.75">
      <c r="A320" s="17" t="str">
        <f>+IF(F320="","",WEEKDAY(D320,2))</f>
        <v/>
      </c>
      <c r="B320" s="18" t="str">
        <f>+IF(F320="","",MONTH(D320))</f>
        <v/>
      </c>
      <c r="C320" s="19" t="str">
        <f>+IF(F320="","",WEEKNUM(D320,21))</f>
        <v/>
      </c>
      <c r="D320" s="5"/>
      <c r="E320" s="31"/>
      <c r="F320" s="20" t="str">
        <f>+IF(E320="","",E320/faktor)</f>
        <v/>
      </c>
      <c r="G320" s="10"/>
      <c r="H320" s="10"/>
      <c r="I320" s="8"/>
      <c r="J320" s="21" t="str">
        <f>+IF(F320="","",G320/H320)</f>
        <v/>
      </c>
      <c r="K320" s="22" t="str">
        <f>+IF(F320="","",G320/I320)</f>
        <v/>
      </c>
      <c r="L320" s="23" t="str">
        <f>+IF(F320="","",H320/F320)</f>
        <v/>
      </c>
      <c r="M320" s="24" t="str">
        <f>+IF(F320="","",G320/F320)</f>
        <v/>
      </c>
      <c r="O320" s="6"/>
      <c r="Q320" s="27"/>
    </row>
    <row r="321" spans="1:15" ht="12.75">
      <c r="A321" s="17" t="str">
        <f>+IF(F321="","",WEEKDAY(D321,2))</f>
        <v/>
      </c>
      <c r="B321" s="18" t="str">
        <f>+IF(F321="","",MONTH(D321))</f>
        <v/>
      </c>
      <c r="C321" s="19" t="str">
        <f>+IF(F321="","",WEEKNUM(D321,21))</f>
        <v/>
      </c>
      <c r="D321" s="5"/>
      <c r="E321" s="31"/>
      <c r="F321" s="20" t="str">
        <f>+IF(E321="","",E321/faktor)</f>
        <v/>
      </c>
      <c r="G321" s="10"/>
      <c r="H321" s="10"/>
      <c r="I321" s="8"/>
      <c r="J321" s="21" t="str">
        <f>+IF(F321="","",G321/H321)</f>
        <v/>
      </c>
      <c r="K321" s="22" t="str">
        <f>+IF(F321="","",G321/I321)</f>
        <v/>
      </c>
      <c r="L321" s="23" t="str">
        <f>+IF(F321="","",H321/F321)</f>
        <v/>
      </c>
      <c r="M321" s="24" t="str">
        <f>+IF(F321="","",G321/F321)</f>
        <v/>
      </c>
      <c r="O321" s="6"/>
    </row>
    <row r="322" spans="1:15" ht="12.75">
      <c r="A322" s="17" t="str">
        <f>+IF(F322="","",WEEKDAY(D322,2))</f>
        <v/>
      </c>
      <c r="B322" s="18" t="str">
        <f>+IF(F322="","",MONTH(D322))</f>
        <v/>
      </c>
      <c r="C322" s="19" t="str">
        <f>+IF(F322="","",WEEKNUM(D322,21))</f>
        <v/>
      </c>
      <c r="D322" s="5"/>
      <c r="E322" s="31"/>
      <c r="F322" s="20" t="str">
        <f>+IF(E322="","",E322/faktor)</f>
        <v/>
      </c>
      <c r="G322" s="10"/>
      <c r="H322" s="10"/>
      <c r="I322" s="8"/>
      <c r="J322" s="21" t="str">
        <f>+IF(F322="","",G322/H322)</f>
        <v/>
      </c>
      <c r="K322" s="22" t="str">
        <f>+IF(F322="","",G322/I322)</f>
        <v/>
      </c>
      <c r="L322" s="23" t="str">
        <f>+IF(F322="","",H322/F322)</f>
        <v/>
      </c>
      <c r="M322" s="24" t="str">
        <f>+IF(F322="","",G322/F322)</f>
        <v/>
      </c>
      <c r="O322" s="6"/>
    </row>
    <row r="323" spans="1:15" ht="12.75">
      <c r="A323" s="17" t="str">
        <f>+IF(F323="","",WEEKDAY(D323,2))</f>
        <v/>
      </c>
      <c r="B323" s="18" t="str">
        <f>+IF(F323="","",MONTH(D323))</f>
        <v/>
      </c>
      <c r="C323" s="19" t="str">
        <f>+IF(F323="","",WEEKNUM(D323,21))</f>
        <v/>
      </c>
      <c r="D323" s="5"/>
      <c r="E323" s="31"/>
      <c r="F323" s="20" t="str">
        <f>+IF(E323="","",E323/faktor)</f>
        <v/>
      </c>
      <c r="G323" s="10"/>
      <c r="H323" s="10"/>
      <c r="I323" s="8"/>
      <c r="J323" s="21" t="str">
        <f>+IF(F323="","",G323/H323)</f>
        <v/>
      </c>
      <c r="K323" s="22" t="str">
        <f>+IF(F323="","",G323/I323)</f>
        <v/>
      </c>
      <c r="L323" s="23" t="str">
        <f>+IF(F323="","",H323/F323)</f>
        <v/>
      </c>
      <c r="M323" s="24" t="str">
        <f>+IF(F323="","",G323/F323)</f>
        <v/>
      </c>
      <c r="O323" s="6"/>
    </row>
    <row r="324" spans="1:15" ht="12.75">
      <c r="A324" s="17" t="str">
        <f>+IF(F324="","",WEEKDAY(D324,2))</f>
        <v/>
      </c>
      <c r="B324" s="18" t="str">
        <f>+IF(F324="","",MONTH(D324))</f>
        <v/>
      </c>
      <c r="C324" s="19" t="str">
        <f>+IF(F324="","",WEEKNUM(D324,21))</f>
        <v/>
      </c>
      <c r="D324" s="5"/>
      <c r="E324" s="31"/>
      <c r="F324" s="20" t="str">
        <f>+IF(E324="","",E324/faktor)</f>
        <v/>
      </c>
      <c r="G324" s="10"/>
      <c r="H324" s="10"/>
      <c r="I324" s="8"/>
      <c r="J324" s="21" t="str">
        <f>+IF(F324="","",G324/H324)</f>
        <v/>
      </c>
      <c r="K324" s="22" t="str">
        <f>+IF(F324="","",G324/I324)</f>
        <v/>
      </c>
      <c r="L324" s="23" t="str">
        <f>+IF(F324="","",H324/F324)</f>
        <v/>
      </c>
      <c r="M324" s="24" t="str">
        <f>+IF(F324="","",G324/F324)</f>
        <v/>
      </c>
      <c r="O324" s="6"/>
    </row>
    <row r="325" spans="1:15" ht="12.75">
      <c r="A325" s="17" t="str">
        <f>+IF(F325="","",WEEKDAY(D325,2))</f>
        <v/>
      </c>
      <c r="B325" s="18" t="str">
        <f>+IF(F325="","",MONTH(D325))</f>
        <v/>
      </c>
      <c r="C325" s="19" t="str">
        <f>+IF(F325="","",WEEKNUM(D325,21))</f>
        <v/>
      </c>
      <c r="D325" s="5"/>
      <c r="E325" s="31"/>
      <c r="F325" s="20" t="str">
        <f>+IF(E325="","",E325/faktor)</f>
        <v/>
      </c>
      <c r="G325" s="10"/>
      <c r="H325" s="10"/>
      <c r="I325" s="8"/>
      <c r="J325" s="21" t="str">
        <f>+IF(F325="","",G325/H325)</f>
        <v/>
      </c>
      <c r="K325" s="22" t="str">
        <f>+IF(F325="","",G325/I325)</f>
        <v/>
      </c>
      <c r="L325" s="23" t="str">
        <f>+IF(F325="","",H325/F325)</f>
        <v/>
      </c>
      <c r="M325" s="24" t="str">
        <f>+IF(F325="","",G325/F325)</f>
        <v/>
      </c>
      <c r="O325" s="6"/>
    </row>
    <row r="326" spans="1:15" ht="12.75">
      <c r="A326" s="17" t="str">
        <f>+IF(F326="","",WEEKDAY(D326,2))</f>
        <v/>
      </c>
      <c r="B326" s="18" t="str">
        <f>+IF(F326="","",MONTH(D326))</f>
        <v/>
      </c>
      <c r="C326" s="19" t="str">
        <f>+IF(F326="","",WEEKNUM(D326,21))</f>
        <v/>
      </c>
      <c r="D326" s="5"/>
      <c r="E326" s="31"/>
      <c r="F326" s="20" t="str">
        <f>+IF(E326="","",E326/faktor)</f>
        <v/>
      </c>
      <c r="G326" s="10"/>
      <c r="H326" s="10"/>
      <c r="I326" s="8"/>
      <c r="J326" s="21" t="str">
        <f>+IF(F326="","",G326/H326)</f>
        <v/>
      </c>
      <c r="K326" s="22" t="str">
        <f>+IF(F326="","",G326/I326)</f>
        <v/>
      </c>
      <c r="L326" s="23" t="str">
        <f>+IF(F326="","",H326/F326)</f>
        <v/>
      </c>
      <c r="M326" s="24" t="str">
        <f>+IF(F326="","",G326/F326)</f>
        <v/>
      </c>
      <c r="O326" s="6"/>
    </row>
    <row r="327" spans="1:15" ht="12.75">
      <c r="A327" s="17" t="str">
        <f>+IF(F327="","",WEEKDAY(D327,2))</f>
        <v/>
      </c>
      <c r="B327" s="18" t="str">
        <f>+IF(F327="","",MONTH(D327))</f>
        <v/>
      </c>
      <c r="C327" s="19" t="str">
        <f>+IF(F327="","",WEEKNUM(D327,21))</f>
        <v/>
      </c>
      <c r="D327" s="5"/>
      <c r="E327" s="31"/>
      <c r="F327" s="20" t="str">
        <f>+IF(E327="","",E327/faktor)</f>
        <v/>
      </c>
      <c r="G327" s="10"/>
      <c r="H327" s="10"/>
      <c r="I327" s="8"/>
      <c r="J327" s="21" t="str">
        <f>+IF(F327="","",G327/H327)</f>
        <v/>
      </c>
      <c r="K327" s="22" t="str">
        <f>+IF(F327="","",G327/I327)</f>
        <v/>
      </c>
      <c r="L327" s="23" t="str">
        <f>+IF(F327="","",H327/F327)</f>
        <v/>
      </c>
      <c r="M327" s="24" t="str">
        <f>+IF(F327="","",G327/F327)</f>
        <v/>
      </c>
      <c r="O327" s="6"/>
    </row>
    <row r="328" spans="1:15" ht="12.75">
      <c r="A328" s="17" t="str">
        <f>+IF(F328="","",WEEKDAY(D328,2))</f>
        <v/>
      </c>
      <c r="B328" s="18" t="str">
        <f>+IF(F328="","",MONTH(D328))</f>
        <v/>
      </c>
      <c r="C328" s="19" t="str">
        <f>+IF(F328="","",WEEKNUM(D328,21))</f>
        <v/>
      </c>
      <c r="D328" s="5"/>
      <c r="E328" s="31"/>
      <c r="F328" s="20" t="str">
        <f>+IF(E328="","",E328/faktor)</f>
        <v/>
      </c>
      <c r="G328" s="10"/>
      <c r="H328" s="10"/>
      <c r="I328" s="8"/>
      <c r="J328" s="21" t="str">
        <f>+IF(F328="","",G328/H328)</f>
        <v/>
      </c>
      <c r="K328" s="22" t="str">
        <f>+IF(F328="","",G328/I328)</f>
        <v/>
      </c>
      <c r="L328" s="23" t="str">
        <f>+IF(F328="","",H328/F328)</f>
        <v/>
      </c>
      <c r="M328" s="24" t="str">
        <f>+IF(F328="","",G328/F328)</f>
        <v/>
      </c>
      <c r="O328" s="6"/>
    </row>
    <row r="329" spans="1:15" ht="12.75">
      <c r="A329" s="17" t="str">
        <f>+IF(F329="","",WEEKDAY(D329,2))</f>
        <v/>
      </c>
      <c r="B329" s="18" t="str">
        <f>+IF(F329="","",MONTH(D329))</f>
        <v/>
      </c>
      <c r="C329" s="19" t="str">
        <f>+IF(F329="","",WEEKNUM(D329,21))</f>
        <v/>
      </c>
      <c r="D329" s="5"/>
      <c r="E329" s="31"/>
      <c r="F329" s="20" t="str">
        <f>+IF(E329="","",E329/faktor)</f>
        <v/>
      </c>
      <c r="G329" s="10"/>
      <c r="H329" s="10"/>
      <c r="I329" s="8"/>
      <c r="J329" s="21" t="str">
        <f>+IF(F329="","",G329/H329)</f>
        <v/>
      </c>
      <c r="K329" s="22" t="str">
        <f>+IF(F329="","",G329/I329)</f>
        <v/>
      </c>
      <c r="L329" s="23" t="str">
        <f>+IF(F329="","",H329/F329)</f>
        <v/>
      </c>
      <c r="M329" s="24" t="str">
        <f>+IF(F329="","",G329/F329)</f>
        <v/>
      </c>
      <c r="O329" s="6"/>
    </row>
    <row r="330" spans="1:15" ht="12.75">
      <c r="A330" s="17" t="str">
        <f>+IF(F330="","",WEEKDAY(D330,2))</f>
        <v/>
      </c>
      <c r="B330" s="18" t="str">
        <f>+IF(F330="","",MONTH(D330))</f>
        <v/>
      </c>
      <c r="C330" s="19" t="str">
        <f>+IF(F330="","",WEEKNUM(D330,21))</f>
        <v/>
      </c>
      <c r="D330" s="5"/>
      <c r="E330" s="31"/>
      <c r="F330" s="20" t="str">
        <f>+IF(E330="","",E330/faktor)</f>
        <v/>
      </c>
      <c r="G330" s="10"/>
      <c r="H330" s="10"/>
      <c r="I330" s="8"/>
      <c r="J330" s="21" t="str">
        <f>+IF(F330="","",G330/H330)</f>
        <v/>
      </c>
      <c r="K330" s="22" t="str">
        <f>+IF(F330="","",G330/I330)</f>
        <v/>
      </c>
      <c r="L330" s="23" t="str">
        <f>+IF(F330="","",H330/F330)</f>
        <v/>
      </c>
      <c r="M330" s="24" t="str">
        <f>+IF(F330="","",G330/F330)</f>
        <v/>
      </c>
      <c r="O330" s="6"/>
    </row>
    <row r="331" spans="1:15" ht="12.75">
      <c r="A331" s="17" t="str">
        <f>+IF(F331="","",WEEKDAY(D331,2))</f>
        <v/>
      </c>
      <c r="B331" s="18" t="str">
        <f>+IF(F331="","",MONTH(D331))</f>
        <v/>
      </c>
      <c r="C331" s="19" t="str">
        <f>+IF(F331="","",WEEKNUM(D331,21))</f>
        <v/>
      </c>
      <c r="D331" s="5"/>
      <c r="E331" s="31"/>
      <c r="F331" s="20" t="str">
        <f>+IF(E331="","",E331/faktor)</f>
        <v/>
      </c>
      <c r="G331" s="10"/>
      <c r="H331" s="10"/>
      <c r="I331" s="8"/>
      <c r="J331" s="21" t="str">
        <f>+IF(F331="","",G331/H331)</f>
        <v/>
      </c>
      <c r="K331" s="22" t="str">
        <f>+IF(F331="","",G331/I331)</f>
        <v/>
      </c>
      <c r="L331" s="23" t="str">
        <f>+IF(F331="","",H331/F331)</f>
        <v/>
      </c>
      <c r="M331" s="24" t="str">
        <f>+IF(F331="","",G331/F331)</f>
        <v/>
      </c>
      <c r="O331" s="6"/>
    </row>
    <row r="332" spans="1:15" ht="12.75">
      <c r="A332" s="17" t="str">
        <f>+IF(F332="","",WEEKDAY(D332,2))</f>
        <v/>
      </c>
      <c r="B332" s="18" t="str">
        <f>+IF(F332="","",MONTH(D332))</f>
        <v/>
      </c>
      <c r="C332" s="19" t="str">
        <f>+IF(F332="","",WEEKNUM(D332,21))</f>
        <v/>
      </c>
      <c r="D332" s="5"/>
      <c r="E332" s="31"/>
      <c r="F332" s="20" t="str">
        <f>+IF(E332="","",E332/faktor)</f>
        <v/>
      </c>
      <c r="G332" s="10"/>
      <c r="H332" s="10"/>
      <c r="I332" s="8"/>
      <c r="J332" s="21" t="str">
        <f>+IF(F332="","",G332/H332)</f>
        <v/>
      </c>
      <c r="K332" s="22" t="str">
        <f>+IF(F332="","",G332/I332)</f>
        <v/>
      </c>
      <c r="L332" s="23" t="str">
        <f>+IF(F332="","",H332/F332)</f>
        <v/>
      </c>
      <c r="M332" s="24" t="str">
        <f>+IF(F332="","",G332/F332)</f>
        <v/>
      </c>
      <c r="O332" s="6"/>
    </row>
    <row r="333" spans="1:15" ht="13" thickBot="1">
      <c r="A333" s="37" t="str">
        <f>+IF(F333="","",WEEKDAY(D333,2))</f>
        <v/>
      </c>
      <c r="B333" s="38" t="str">
        <f>+IF(F333="","",MONTH(D333))</f>
        <v/>
      </c>
      <c r="C333" s="19" t="str">
        <f>+IF(F333="","",WEEKNUM(D333,21))</f>
        <v/>
      </c>
      <c r="D333" s="40"/>
      <c r="E333" s="41"/>
      <c r="F333" s="42" t="str">
        <f>+IF(E333="","",E333/faktor)</f>
        <v/>
      </c>
      <c r="G333" s="43"/>
      <c r="H333" s="43"/>
      <c r="I333" s="44"/>
      <c r="J333" s="45" t="str">
        <f>+IF(F333="","",G333/H333)</f>
        <v/>
      </c>
      <c r="K333" s="46" t="str">
        <f>+IF(F333="","",G333/I333)</f>
        <v/>
      </c>
      <c r="L333" s="47" t="str">
        <f>+IF(F333="","",H333/F333)</f>
        <v/>
      </c>
      <c r="M333" s="48" t="str">
        <f>+IF(F333="","",G333/F333)</f>
        <v/>
      </c>
      <c r="O333" s="49"/>
    </row>
    <row r="334" spans="1:15" ht="13" thickTop="1">
      <c r="A334" s="53" t="str">
        <f>+IF(F334="","",WEEKDAY(D334,2))</f>
        <v/>
      </c>
      <c r="B334" s="54" t="str">
        <f>+IF(F334="","",MONTH(D334))</f>
        <v/>
      </c>
      <c r="C334" s="55" t="str">
        <f>+IF(F334="","",WEEKNUM(D334,21))</f>
        <v/>
      </c>
      <c r="D334" s="56"/>
      <c r="E334" s="57"/>
      <c r="F334" s="58" t="str">
        <f>+IF(E334="","",E334/faktor)</f>
        <v/>
      </c>
      <c r="G334" s="59"/>
      <c r="H334" s="59"/>
      <c r="I334" s="60"/>
      <c r="J334" s="61" t="str">
        <f>+IF(F334="","",G334/H334)</f>
        <v/>
      </c>
      <c r="K334" s="62" t="str">
        <f>+IF(F334="","",G334/I334)</f>
        <v/>
      </c>
      <c r="L334" s="63" t="str">
        <f>+IF(F334="","",H334/F334)</f>
        <v/>
      </c>
      <c r="M334" s="64" t="str">
        <f>+IF(F334="","",G334/F334)</f>
        <v/>
      </c>
      <c r="O334" s="65"/>
    </row>
    <row r="335" spans="1:15" ht="12.75">
      <c r="A335" s="17" t="str">
        <f>+IF(F335="","",WEEKDAY(D335,2))</f>
        <v/>
      </c>
      <c r="B335" s="18" t="str">
        <f>+IF(F335="","",MONTH(D335))</f>
        <v/>
      </c>
      <c r="C335" s="19" t="str">
        <f>+IF(F335="","",WEEKNUM(D335,21))</f>
        <v/>
      </c>
      <c r="D335" s="5"/>
      <c r="E335" s="31"/>
      <c r="F335" s="20" t="str">
        <f>+IF(E335="","",E335/faktor)</f>
        <v/>
      </c>
      <c r="G335" s="10"/>
      <c r="H335" s="10"/>
      <c r="I335" s="8"/>
      <c r="J335" s="21" t="str">
        <f>+IF(F335="","",G335/H335)</f>
        <v/>
      </c>
      <c r="K335" s="22" t="str">
        <f>+IF(F335="","",G335/I335)</f>
        <v/>
      </c>
      <c r="L335" s="23" t="str">
        <f>+IF(F335="","",H335/F335)</f>
        <v/>
      </c>
      <c r="M335" s="24" t="str">
        <f>+IF(F335="","",G335/F335)</f>
        <v/>
      </c>
      <c r="O335" s="6"/>
    </row>
    <row r="336" spans="1:15" ht="12.75">
      <c r="A336" s="17" t="str">
        <f>+IF(F336="","",WEEKDAY(D336,2))</f>
        <v/>
      </c>
      <c r="B336" s="18" t="str">
        <f>+IF(F336="","",MONTH(D336))</f>
        <v/>
      </c>
      <c r="C336" s="19" t="str">
        <f>+IF(F336="","",WEEKNUM(D336,21))</f>
        <v/>
      </c>
      <c r="D336" s="5"/>
      <c r="E336" s="31"/>
      <c r="F336" s="20" t="str">
        <f>+IF(E336="","",E336/faktor)</f>
        <v/>
      </c>
      <c r="G336" s="10"/>
      <c r="H336" s="10"/>
      <c r="I336" s="8"/>
      <c r="J336" s="21" t="str">
        <f>+IF(F336="","",G336/H336)</f>
        <v/>
      </c>
      <c r="K336" s="22" t="str">
        <f>+IF(F336="","",G336/I336)</f>
        <v/>
      </c>
      <c r="L336" s="23" t="str">
        <f>+IF(F336="","",H336/F336)</f>
        <v/>
      </c>
      <c r="M336" s="24" t="str">
        <f>+IF(F336="","",G336/F336)</f>
        <v/>
      </c>
      <c r="O336" s="6"/>
    </row>
    <row r="337" spans="1:15" ht="12.75">
      <c r="A337" s="17" t="str">
        <f>+IF(F337="","",WEEKDAY(D337,2))</f>
        <v/>
      </c>
      <c r="B337" s="18" t="str">
        <f>+IF(F337="","",MONTH(D337))</f>
        <v/>
      </c>
      <c r="C337" s="19" t="str">
        <f>+IF(F337="","",WEEKNUM(D337,21))</f>
        <v/>
      </c>
      <c r="D337" s="5"/>
      <c r="E337" s="31"/>
      <c r="F337" s="20" t="str">
        <f>+IF(E337="","",E337/faktor)</f>
        <v/>
      </c>
      <c r="G337" s="10"/>
      <c r="H337" s="10"/>
      <c r="I337" s="8"/>
      <c r="J337" s="21" t="str">
        <f>+IF(F337="","",G337/H337)</f>
        <v/>
      </c>
      <c r="K337" s="22" t="str">
        <f>+IF(F337="","",G337/I337)</f>
        <v/>
      </c>
      <c r="L337" s="23" t="str">
        <f>+IF(F337="","",H337/F337)</f>
        <v/>
      </c>
      <c r="M337" s="24" t="str">
        <f>+IF(F337="","",G337/F337)</f>
        <v/>
      </c>
      <c r="O337" s="6"/>
    </row>
    <row r="338" spans="1:15" ht="12.75">
      <c r="A338" s="17" t="str">
        <f>+IF(F338="","",WEEKDAY(D338,2))</f>
        <v/>
      </c>
      <c r="B338" s="18" t="str">
        <f>+IF(F338="","",MONTH(D338))</f>
        <v/>
      </c>
      <c r="C338" s="19" t="str">
        <f>+IF(F338="","",WEEKNUM(D338,21))</f>
        <v/>
      </c>
      <c r="D338" s="5"/>
      <c r="E338" s="31"/>
      <c r="F338" s="20" t="str">
        <f>+IF(E338="","",E338/faktor)</f>
        <v/>
      </c>
      <c r="G338" s="10"/>
      <c r="H338" s="10"/>
      <c r="I338" s="8"/>
      <c r="J338" s="21" t="str">
        <f>+IF(F338="","",G338/H338)</f>
        <v/>
      </c>
      <c r="K338" s="22" t="str">
        <f>+IF(F338="","",G338/I338)</f>
        <v/>
      </c>
      <c r="L338" s="23" t="str">
        <f>+IF(F338="","",H338/F338)</f>
        <v/>
      </c>
      <c r="M338" s="24" t="str">
        <f>+IF(F338="","",G338/F338)</f>
        <v/>
      </c>
      <c r="O338" s="6"/>
    </row>
    <row r="339" spans="1:15" ht="12.75">
      <c r="A339" s="17" t="str">
        <f>+IF(F339="","",WEEKDAY(D339,2))</f>
        <v/>
      </c>
      <c r="B339" s="18" t="str">
        <f>+IF(F339="","",MONTH(D339))</f>
        <v/>
      </c>
      <c r="C339" s="19" t="str">
        <f>+IF(F339="","",WEEKNUM(D339,21))</f>
        <v/>
      </c>
      <c r="D339" s="5"/>
      <c r="E339" s="31"/>
      <c r="F339" s="20" t="str">
        <f>+IF(E339="","",E339/faktor)</f>
        <v/>
      </c>
      <c r="G339" s="10"/>
      <c r="H339" s="10"/>
      <c r="I339" s="8"/>
      <c r="J339" s="21" t="str">
        <f>+IF(F339="","",G339/H339)</f>
        <v/>
      </c>
      <c r="K339" s="22" t="str">
        <f>+IF(F339="","",G339/I339)</f>
        <v/>
      </c>
      <c r="L339" s="23" t="str">
        <f>+IF(F339="","",H339/F339)</f>
        <v/>
      </c>
      <c r="M339" s="24" t="str">
        <f>+IF(F339="","",G339/F339)</f>
        <v/>
      </c>
      <c r="O339" s="6"/>
    </row>
    <row r="340" spans="1:15" ht="12.75">
      <c r="A340" s="17" t="str">
        <f>+IF(F340="","",WEEKDAY(D340,2))</f>
        <v/>
      </c>
      <c r="B340" s="18" t="str">
        <f>+IF(F340="","",MONTH(D340))</f>
        <v/>
      </c>
      <c r="C340" s="19" t="str">
        <f>+IF(F340="","",WEEKNUM(D340,21))</f>
        <v/>
      </c>
      <c r="D340" s="5"/>
      <c r="E340" s="31"/>
      <c r="F340" s="20" t="str">
        <f>+IF(E340="","",E340/faktor)</f>
        <v/>
      </c>
      <c r="G340" s="10"/>
      <c r="H340" s="10"/>
      <c r="I340" s="8"/>
      <c r="J340" s="21" t="str">
        <f>+IF(F340="","",G340/H340)</f>
        <v/>
      </c>
      <c r="K340" s="22" t="str">
        <f>+IF(F340="","",G340/I340)</f>
        <v/>
      </c>
      <c r="L340" s="23" t="str">
        <f>+IF(F340="","",H340/F340)</f>
        <v/>
      </c>
      <c r="M340" s="24" t="str">
        <f>+IF(F340="","",G340/F340)</f>
        <v/>
      </c>
      <c r="O340" s="6"/>
    </row>
    <row r="341" spans="1:15" ht="12.75">
      <c r="A341" s="17" t="str">
        <f>+IF(F341="","",WEEKDAY(D341,2))</f>
        <v/>
      </c>
      <c r="B341" s="18" t="str">
        <f>+IF(F341="","",MONTH(D341))</f>
        <v/>
      </c>
      <c r="C341" s="19" t="str">
        <f>+IF(F341="","",WEEKNUM(D341,21))</f>
        <v/>
      </c>
      <c r="D341" s="5"/>
      <c r="E341" s="31"/>
      <c r="F341" s="20" t="str">
        <f>+IF(E341="","",E341/faktor)</f>
        <v/>
      </c>
      <c r="G341" s="10"/>
      <c r="H341" s="10"/>
      <c r="I341" s="8"/>
      <c r="J341" s="21" t="str">
        <f>+IF(F341="","",G341/H341)</f>
        <v/>
      </c>
      <c r="K341" s="22" t="str">
        <f>+IF(F341="","",G341/I341)</f>
        <v/>
      </c>
      <c r="L341" s="23" t="str">
        <f>+IF(F341="","",H341/F341)</f>
        <v/>
      </c>
      <c r="M341" s="24" t="str">
        <f>+IF(F341="","",G341/F341)</f>
        <v/>
      </c>
      <c r="O341" s="6"/>
    </row>
    <row r="342" spans="1:15" ht="12.75">
      <c r="A342" s="17" t="str">
        <f>+IF(F342="","",WEEKDAY(D342,2))</f>
        <v/>
      </c>
      <c r="B342" s="18" t="str">
        <f>+IF(F342="","",MONTH(D342))</f>
        <v/>
      </c>
      <c r="C342" s="19" t="str">
        <f>+IF(F342="","",WEEKNUM(D342,21))</f>
        <v/>
      </c>
      <c r="D342" s="5"/>
      <c r="E342" s="31"/>
      <c r="F342" s="20" t="str">
        <f>+IF(E342="","",E342/faktor)</f>
        <v/>
      </c>
      <c r="G342" s="10"/>
      <c r="H342" s="10"/>
      <c r="I342" s="8"/>
      <c r="J342" s="21" t="str">
        <f>+IF(F342="","",G342/H342)</f>
        <v/>
      </c>
      <c r="K342" s="22" t="str">
        <f>+IF(F342="","",G342/I342)</f>
        <v/>
      </c>
      <c r="L342" s="23" t="str">
        <f>+IF(F342="","",H342/F342)</f>
        <v/>
      </c>
      <c r="M342" s="24" t="str">
        <f>+IF(F342="","",G342/F342)</f>
        <v/>
      </c>
      <c r="O342" s="6"/>
    </row>
    <row r="343" spans="1:15" ht="12.75">
      <c r="A343" s="17" t="str">
        <f>+IF(F343="","",WEEKDAY(D343,2))</f>
        <v/>
      </c>
      <c r="B343" s="18" t="str">
        <f>+IF(F343="","",MONTH(D343))</f>
        <v/>
      </c>
      <c r="C343" s="19" t="str">
        <f>+IF(F343="","",WEEKNUM(D343,21))</f>
        <v/>
      </c>
      <c r="D343" s="5"/>
      <c r="E343" s="31"/>
      <c r="F343" s="20" t="str">
        <f>+IF(E343="","",E343/faktor)</f>
        <v/>
      </c>
      <c r="G343" s="10"/>
      <c r="H343" s="10"/>
      <c r="I343" s="8"/>
      <c r="J343" s="21" t="str">
        <f>+IF(F343="","",G343/H343)</f>
        <v/>
      </c>
      <c r="K343" s="22" t="str">
        <f>+IF(F343="","",G343/I343)</f>
        <v/>
      </c>
      <c r="L343" s="23" t="str">
        <f>+IF(F343="","",H343/F343)</f>
        <v/>
      </c>
      <c r="M343" s="24" t="str">
        <f>+IF(F343="","",G343/F343)</f>
        <v/>
      </c>
      <c r="O343" s="6"/>
    </row>
    <row r="344" spans="1:24" ht="12.75">
      <c r="A344" s="17" t="str">
        <f>+IF(F344="","",WEEKDAY(D344,2))</f>
        <v/>
      </c>
      <c r="B344" s="18" t="str">
        <f>+IF(F344="","",MONTH(D344))</f>
        <v/>
      </c>
      <c r="C344" s="19" t="str">
        <f>+IF(F344="","",WEEKNUM(D344,21))</f>
        <v/>
      </c>
      <c r="D344" s="5"/>
      <c r="E344" s="31"/>
      <c r="F344" s="20" t="str">
        <f>+IF(E344="","",E344/faktor)</f>
        <v/>
      </c>
      <c r="G344" s="10"/>
      <c r="H344" s="10"/>
      <c r="I344" s="8"/>
      <c r="J344" s="21" t="str">
        <f>+IF(F344="","",G344/H344)</f>
        <v/>
      </c>
      <c r="K344" s="22" t="str">
        <f>+IF(F344="","",G344/I344)</f>
        <v/>
      </c>
      <c r="L344" s="23" t="str">
        <f>+IF(F344="","",H344/F344)</f>
        <v/>
      </c>
      <c r="M344" s="24" t="str">
        <f>+IF(F344="","",G344/F344)</f>
        <v/>
      </c>
      <c r="O344" s="6"/>
      <c r="Q344" s="2" t="s">
        <v>33</v>
      </c>
      <c r="V344" s="100" t="s">
        <v>26</v>
      </c>
      <c r="W344" s="27"/>
      <c r="X344" s="27">
        <v>2015</v>
      </c>
    </row>
    <row r="345" spans="1:15" ht="12.75">
      <c r="A345" s="17" t="str">
        <f>+IF(F345="","",WEEKDAY(D345,2))</f>
        <v/>
      </c>
      <c r="B345" s="18" t="str">
        <f>+IF(F345="","",MONTH(D345))</f>
        <v/>
      </c>
      <c r="C345" s="19" t="str">
        <f>+IF(F345="","",WEEKNUM(D345,21))</f>
        <v/>
      </c>
      <c r="D345" s="5"/>
      <c r="E345" s="31"/>
      <c r="F345" s="20" t="str">
        <f>+IF(E345="","",E345/faktor)</f>
        <v/>
      </c>
      <c r="G345" s="10"/>
      <c r="H345" s="10"/>
      <c r="I345" s="8"/>
      <c r="J345" s="21" t="str">
        <f>+IF(F345="","",G345/H345)</f>
        <v/>
      </c>
      <c r="K345" s="22" t="str">
        <f>+IF(F345="","",G345/I345)</f>
        <v/>
      </c>
      <c r="L345" s="23" t="str">
        <f>+IF(F345="","",H345/F345)</f>
        <v/>
      </c>
      <c r="M345" s="24" t="str">
        <f>+IF(F345="","",G345/F345)</f>
        <v/>
      </c>
      <c r="O345" s="6"/>
    </row>
    <row r="346" spans="1:25" ht="12.75">
      <c r="A346" s="17" t="str">
        <f>+IF(F346="","",WEEKDAY(D346,2))</f>
        <v/>
      </c>
      <c r="B346" s="18" t="str">
        <f>+IF(F346="","",MONTH(D346))</f>
        <v/>
      </c>
      <c r="C346" s="19" t="str">
        <f>+IF(F346="","",WEEKNUM(D346,21))</f>
        <v/>
      </c>
      <c r="D346" s="5"/>
      <c r="E346" s="31"/>
      <c r="F346" s="20" t="str">
        <f>+IF(E346="","",E346/faktor)</f>
        <v/>
      </c>
      <c r="G346" s="10"/>
      <c r="H346" s="10"/>
      <c r="I346" s="8"/>
      <c r="J346" s="21" t="str">
        <f>+IF(F346="","",G346/H346)</f>
        <v/>
      </c>
      <c r="K346" s="22" t="str">
        <f>+IF(F346="","",G346/I346)</f>
        <v/>
      </c>
      <c r="L346" s="23" t="str">
        <f>+IF(F346="","",H346/F346)</f>
        <v/>
      </c>
      <c r="M346" s="24" t="str">
        <f>+IF(F346="","",G346/F346)</f>
        <v/>
      </c>
      <c r="O346" s="6"/>
      <c r="Q346" s="30" t="s">
        <v>19</v>
      </c>
      <c r="R346" s="29" t="s">
        <v>18</v>
      </c>
      <c r="S346" s="30" t="s">
        <v>20</v>
      </c>
      <c r="T346" s="30" t="s">
        <v>16</v>
      </c>
      <c r="U346" s="30" t="s">
        <v>17</v>
      </c>
      <c r="V346" s="29" t="s">
        <v>1</v>
      </c>
      <c r="W346" s="29" t="s">
        <v>12</v>
      </c>
      <c r="X346" s="29" t="s">
        <v>5</v>
      </c>
      <c r="Y346" s="29" t="s">
        <v>4</v>
      </c>
    </row>
    <row r="347" spans="1:25" ht="12.75">
      <c r="A347" s="17" t="str">
        <f>+IF(F347="","",WEEKDAY(D347,2))</f>
        <v/>
      </c>
      <c r="B347" s="18" t="str">
        <f>+IF(F347="","",MONTH(D347))</f>
        <v/>
      </c>
      <c r="C347" s="19" t="str">
        <f>+IF(F347="","",WEEKNUM(D347,21))</f>
        <v/>
      </c>
      <c r="D347" s="5"/>
      <c r="E347" s="31"/>
      <c r="F347" s="20" t="str">
        <f>+IF(E347="","",E347/faktor)</f>
        <v/>
      </c>
      <c r="G347" s="10"/>
      <c r="H347" s="10"/>
      <c r="I347" s="8"/>
      <c r="J347" s="21" t="str">
        <f>+IF(F347="","",G347/H347)</f>
        <v/>
      </c>
      <c r="K347" s="22" t="str">
        <f>+IF(F347="","",G347/I347)</f>
        <v/>
      </c>
      <c r="L347" s="23" t="str">
        <f>+IF(F347="","",H347/F347)</f>
        <v/>
      </c>
      <c r="M347" s="24" t="str">
        <f>+IF(F347="","",G347/F347)</f>
        <v/>
      </c>
      <c r="O347" s="6"/>
      <c r="P347" s="27" t="s">
        <v>19</v>
      </c>
      <c r="Q347" s="28" t="str">
        <f>_xlfn.IFERROR(SUBTOTAL(1,E334:E363),"")</f>
        <v/>
      </c>
      <c r="R347" s="50" t="str">
        <f>_xlfn.IFERROR(SUBTOTAL(1,F334:F363),"")</f>
        <v/>
      </c>
      <c r="S347" s="28" t="str">
        <f>_xlfn.IFERROR(SUBTOTAL(1,G334:G363),"")</f>
        <v/>
      </c>
      <c r="T347" s="28" t="str">
        <f aca="true" t="shared" si="17" ref="T347:Y347">_xlfn.IFERROR(SUBTOTAL(1,H334:H363),"")</f>
        <v/>
      </c>
      <c r="U347" s="52" t="str">
        <f t="shared" si="17"/>
        <v/>
      </c>
      <c r="V347" s="50" t="str">
        <f t="shared" si="17"/>
        <v/>
      </c>
      <c r="W347" s="50" t="str">
        <f t="shared" si="17"/>
        <v/>
      </c>
      <c r="X347" s="51" t="str">
        <f t="shared" si="17"/>
        <v/>
      </c>
      <c r="Y347" s="50" t="str">
        <f t="shared" si="17"/>
        <v/>
      </c>
    </row>
    <row r="348" spans="1:25" ht="12.75">
      <c r="A348" s="17" t="str">
        <f>+IF(F348="","",WEEKDAY(D348,2))</f>
        <v/>
      </c>
      <c r="B348" s="18" t="str">
        <f>+IF(F348="","",MONTH(D348))</f>
        <v/>
      </c>
      <c r="C348" s="19" t="str">
        <f>+IF(F348="","",WEEKNUM(D348,21))</f>
        <v/>
      </c>
      <c r="D348" s="5"/>
      <c r="E348" s="31"/>
      <c r="F348" s="20" t="str">
        <f>+IF(E348="","",E348/faktor)</f>
        <v/>
      </c>
      <c r="G348" s="10"/>
      <c r="H348" s="10"/>
      <c r="I348" s="8"/>
      <c r="J348" s="21" t="str">
        <f>+IF(F348="","",G348/H348)</f>
        <v/>
      </c>
      <c r="K348" s="22" t="str">
        <f>+IF(F348="","",G348/I348)</f>
        <v/>
      </c>
      <c r="L348" s="23" t="str">
        <f>+IF(F348="","",H348/F348)</f>
        <v/>
      </c>
      <c r="M348" s="24" t="str">
        <f>+IF(F348="","",G348/F348)</f>
        <v/>
      </c>
      <c r="O348" s="6"/>
      <c r="P348" s="27" t="s">
        <v>38</v>
      </c>
      <c r="Q348" s="28" t="str">
        <f aca="true" t="shared" si="18" ref="Q348:Y348">Q198</f>
        <v/>
      </c>
      <c r="R348" s="50" t="str">
        <f t="shared" si="18"/>
        <v/>
      </c>
      <c r="S348" s="28" t="str">
        <f t="shared" si="18"/>
        <v/>
      </c>
      <c r="T348" s="28" t="str">
        <f t="shared" si="18"/>
        <v/>
      </c>
      <c r="U348" s="52" t="str">
        <f t="shared" si="18"/>
        <v/>
      </c>
      <c r="V348" s="50" t="str">
        <f t="shared" si="18"/>
        <v/>
      </c>
      <c r="W348" s="50" t="str">
        <f t="shared" si="18"/>
        <v/>
      </c>
      <c r="X348" s="51" t="str">
        <f t="shared" si="18"/>
        <v/>
      </c>
      <c r="Y348" s="50" t="str">
        <f t="shared" si="18"/>
        <v/>
      </c>
    </row>
    <row r="349" spans="1:15" ht="12.75">
      <c r="A349" s="17" t="str">
        <f>+IF(F349="","",WEEKDAY(D349,2))</f>
        <v/>
      </c>
      <c r="B349" s="18" t="str">
        <f>+IF(F349="","",MONTH(D349))</f>
        <v/>
      </c>
      <c r="C349" s="19" t="str">
        <f>+IF(F349="","",WEEKNUM(D349,21))</f>
        <v/>
      </c>
      <c r="D349" s="5"/>
      <c r="E349" s="31"/>
      <c r="F349" s="20" t="str">
        <f>+IF(E349="","",E349/faktor)</f>
        <v/>
      </c>
      <c r="G349" s="10"/>
      <c r="H349" s="10"/>
      <c r="I349" s="8"/>
      <c r="J349" s="21" t="str">
        <f>+IF(F349="","",G349/H349)</f>
        <v/>
      </c>
      <c r="K349" s="22" t="str">
        <f>+IF(F349="","",G349/I349)</f>
        <v/>
      </c>
      <c r="L349" s="23" t="str">
        <f>+IF(F349="","",H349/F349)</f>
        <v/>
      </c>
      <c r="M349" s="24" t="str">
        <f>+IF(F349="","",G349/F349)</f>
        <v/>
      </c>
      <c r="O349" s="6"/>
    </row>
    <row r="350" spans="1:17" ht="12.75">
      <c r="A350" s="17" t="str">
        <f>+IF(F350="","",WEEKDAY(D350,2))</f>
        <v/>
      </c>
      <c r="B350" s="18" t="str">
        <f>+IF(F350="","",MONTH(D350))</f>
        <v/>
      </c>
      <c r="C350" s="19" t="str">
        <f>+IF(F350="","",WEEKNUM(D350,21))</f>
        <v/>
      </c>
      <c r="D350" s="5"/>
      <c r="E350" s="31"/>
      <c r="F350" s="20" t="str">
        <f>+IF(E350="","",E350/faktor)</f>
        <v/>
      </c>
      <c r="G350" s="10"/>
      <c r="H350" s="10"/>
      <c r="I350" s="8"/>
      <c r="J350" s="21" t="str">
        <f>+IF(F350="","",G350/H350)</f>
        <v/>
      </c>
      <c r="K350" s="22" t="str">
        <f>+IF(F350="","",G350/I350)</f>
        <v/>
      </c>
      <c r="L350" s="23" t="str">
        <f>+IF(F350="","",H350/F350)</f>
        <v/>
      </c>
      <c r="M350" s="24" t="str">
        <f>+IF(F350="","",G350/F350)</f>
        <v/>
      </c>
      <c r="O350" s="6"/>
      <c r="Q350" s="27"/>
    </row>
    <row r="351" spans="1:15" ht="12.75">
      <c r="A351" s="17" t="str">
        <f>+IF(F351="","",WEEKDAY(D351,2))</f>
        <v/>
      </c>
      <c r="B351" s="18" t="str">
        <f>+IF(F351="","",MONTH(D351))</f>
        <v/>
      </c>
      <c r="C351" s="19" t="str">
        <f>+IF(F351="","",WEEKNUM(D351,21))</f>
        <v/>
      </c>
      <c r="D351" s="5"/>
      <c r="E351" s="31"/>
      <c r="F351" s="20" t="str">
        <f>+IF(E351="","",E351/faktor)</f>
        <v/>
      </c>
      <c r="G351" s="10"/>
      <c r="H351" s="10"/>
      <c r="I351" s="8"/>
      <c r="J351" s="21" t="str">
        <f>+IF(F351="","",G351/H351)</f>
        <v/>
      </c>
      <c r="K351" s="22" t="str">
        <f>+IF(F351="","",G351/I351)</f>
        <v/>
      </c>
      <c r="L351" s="23" t="str">
        <f>+IF(F351="","",H351/F351)</f>
        <v/>
      </c>
      <c r="M351" s="24" t="str">
        <f>+IF(F351="","",G351/F351)</f>
        <v/>
      </c>
      <c r="O351" s="6"/>
    </row>
    <row r="352" spans="1:15" ht="12.75">
      <c r="A352" s="17" t="str">
        <f>+IF(F352="","",WEEKDAY(D352,2))</f>
        <v/>
      </c>
      <c r="B352" s="18" t="str">
        <f>+IF(F352="","",MONTH(D352))</f>
        <v/>
      </c>
      <c r="C352" s="19" t="str">
        <f>+IF(F352="","",WEEKNUM(D352,21))</f>
        <v/>
      </c>
      <c r="D352" s="5"/>
      <c r="E352" s="31"/>
      <c r="F352" s="20" t="str">
        <f>+IF(E352="","",E352/faktor)</f>
        <v/>
      </c>
      <c r="G352" s="10"/>
      <c r="H352" s="10"/>
      <c r="I352" s="8"/>
      <c r="J352" s="21" t="str">
        <f>+IF(F352="","",G352/H352)</f>
        <v/>
      </c>
      <c r="K352" s="22" t="str">
        <f>+IF(F352="","",G352/I352)</f>
        <v/>
      </c>
      <c r="L352" s="23" t="str">
        <f>+IF(F352="","",H352/F352)</f>
        <v/>
      </c>
      <c r="M352" s="24" t="str">
        <f>+IF(F352="","",G352/F352)</f>
        <v/>
      </c>
      <c r="O352" s="6"/>
    </row>
    <row r="353" spans="1:15" ht="12.75">
      <c r="A353" s="17" t="str">
        <f>+IF(F353="","",WEEKDAY(D353,2))</f>
        <v/>
      </c>
      <c r="B353" s="18" t="str">
        <f>+IF(F353="","",MONTH(D353))</f>
        <v/>
      </c>
      <c r="C353" s="19" t="str">
        <f>+IF(F353="","",WEEKNUM(D353,21))</f>
        <v/>
      </c>
      <c r="D353" s="5"/>
      <c r="E353" s="31"/>
      <c r="F353" s="20" t="str">
        <f>+IF(E353="","",E353/faktor)</f>
        <v/>
      </c>
      <c r="G353" s="10"/>
      <c r="H353" s="10"/>
      <c r="I353" s="8"/>
      <c r="J353" s="21" t="str">
        <f>+IF(F353="","",G353/H353)</f>
        <v/>
      </c>
      <c r="K353" s="22" t="str">
        <f>+IF(F353="","",G353/I353)</f>
        <v/>
      </c>
      <c r="L353" s="23" t="str">
        <f>+IF(F353="","",H353/F353)</f>
        <v/>
      </c>
      <c r="M353" s="24" t="str">
        <f>+IF(F353="","",G353/F353)</f>
        <v/>
      </c>
      <c r="O353" s="6"/>
    </row>
    <row r="354" spans="1:15" ht="12.75">
      <c r="A354" s="17" t="str">
        <f>+IF(F354="","",WEEKDAY(D354,2))</f>
        <v/>
      </c>
      <c r="B354" s="18" t="str">
        <f>+IF(F354="","",MONTH(D354))</f>
        <v/>
      </c>
      <c r="C354" s="19" t="str">
        <f>+IF(F354="","",WEEKNUM(D354,21))</f>
        <v/>
      </c>
      <c r="D354" s="5"/>
      <c r="E354" s="31"/>
      <c r="F354" s="20" t="str">
        <f>+IF(E354="","",E354/faktor)</f>
        <v/>
      </c>
      <c r="G354" s="10"/>
      <c r="H354" s="10"/>
      <c r="I354" s="8"/>
      <c r="J354" s="21" t="str">
        <f>+IF(F354="","",G354/H354)</f>
        <v/>
      </c>
      <c r="K354" s="22" t="str">
        <f>+IF(F354="","",G354/I354)</f>
        <v/>
      </c>
      <c r="L354" s="23" t="str">
        <f>+IF(F354="","",H354/F354)</f>
        <v/>
      </c>
      <c r="M354" s="24" t="str">
        <f>+IF(F354="","",G354/F354)</f>
        <v/>
      </c>
      <c r="O354" s="6"/>
    </row>
    <row r="355" spans="1:15" ht="12.75">
      <c r="A355" s="17" t="str">
        <f>+IF(F355="","",WEEKDAY(D355,2))</f>
        <v/>
      </c>
      <c r="B355" s="18" t="str">
        <f>+IF(F355="","",MONTH(D355))</f>
        <v/>
      </c>
      <c r="C355" s="19" t="str">
        <f>+IF(F355="","",WEEKNUM(D355,21))</f>
        <v/>
      </c>
      <c r="D355" s="5"/>
      <c r="E355" s="31"/>
      <c r="F355" s="20" t="str">
        <f>+IF(E355="","",E355/faktor)</f>
        <v/>
      </c>
      <c r="G355" s="10"/>
      <c r="H355" s="10"/>
      <c r="I355" s="8"/>
      <c r="J355" s="21" t="str">
        <f>+IF(F355="","",G355/H355)</f>
        <v/>
      </c>
      <c r="K355" s="22" t="str">
        <f>+IF(F355="","",G355/I355)</f>
        <v/>
      </c>
      <c r="L355" s="23" t="str">
        <f>+IF(F355="","",H355/F355)</f>
        <v/>
      </c>
      <c r="M355" s="24" t="str">
        <f>+IF(F355="","",G355/F355)</f>
        <v/>
      </c>
      <c r="O355" s="6"/>
    </row>
    <row r="356" spans="1:15" ht="12.75">
      <c r="A356" s="17" t="str">
        <f>+IF(F356="","",WEEKDAY(D356,2))</f>
        <v/>
      </c>
      <c r="B356" s="18" t="str">
        <f>+IF(F356="","",MONTH(D356))</f>
        <v/>
      </c>
      <c r="C356" s="19" t="str">
        <f>+IF(F356="","",WEEKNUM(D356,21))</f>
        <v/>
      </c>
      <c r="D356" s="5"/>
      <c r="E356" s="31"/>
      <c r="F356" s="20" t="str">
        <f>+IF(E356="","",E356/faktor)</f>
        <v/>
      </c>
      <c r="G356" s="10"/>
      <c r="H356" s="10"/>
      <c r="I356" s="8"/>
      <c r="J356" s="21" t="str">
        <f>+IF(F356="","",G356/H356)</f>
        <v/>
      </c>
      <c r="K356" s="22" t="str">
        <f>+IF(F356="","",G356/I356)</f>
        <v/>
      </c>
      <c r="L356" s="23" t="str">
        <f>+IF(F356="","",H356/F356)</f>
        <v/>
      </c>
      <c r="M356" s="24" t="str">
        <f>+IF(F356="","",G356/F356)</f>
        <v/>
      </c>
      <c r="O356" s="6"/>
    </row>
    <row r="357" spans="1:15" ht="12.75">
      <c r="A357" s="17" t="str">
        <f>+IF(F357="","",WEEKDAY(D357,2))</f>
        <v/>
      </c>
      <c r="B357" s="18" t="str">
        <f>+IF(F357="","",MONTH(D357))</f>
        <v/>
      </c>
      <c r="C357" s="19" t="str">
        <f>+IF(F357="","",WEEKNUM(D357,21))</f>
        <v/>
      </c>
      <c r="D357" s="5"/>
      <c r="E357" s="31"/>
      <c r="F357" s="20" t="str">
        <f>+IF(E357="","",E357/faktor)</f>
        <v/>
      </c>
      <c r="G357" s="10"/>
      <c r="H357" s="10"/>
      <c r="I357" s="8"/>
      <c r="J357" s="21" t="str">
        <f>+IF(F357="","",G357/H357)</f>
        <v/>
      </c>
      <c r="K357" s="22" t="str">
        <f>+IF(F357="","",G357/I357)</f>
        <v/>
      </c>
      <c r="L357" s="23" t="str">
        <f>+IF(F357="","",H357/F357)</f>
        <v/>
      </c>
      <c r="M357" s="24" t="str">
        <f>+IF(F357="","",G357/F357)</f>
        <v/>
      </c>
      <c r="O357" s="6"/>
    </row>
    <row r="358" spans="1:15" ht="12.75">
      <c r="A358" s="17" t="str">
        <f>+IF(F358="","",WEEKDAY(D358,2))</f>
        <v/>
      </c>
      <c r="B358" s="18" t="str">
        <f>+IF(F358="","",MONTH(D358))</f>
        <v/>
      </c>
      <c r="C358" s="19" t="str">
        <f>+IF(F358="","",WEEKNUM(D358,21))</f>
        <v/>
      </c>
      <c r="D358" s="5"/>
      <c r="E358" s="31"/>
      <c r="F358" s="20" t="str">
        <f>+IF(E358="","",E358/faktor)</f>
        <v/>
      </c>
      <c r="G358" s="10"/>
      <c r="H358" s="10"/>
      <c r="I358" s="8"/>
      <c r="J358" s="21" t="str">
        <f>+IF(F358="","",G358/H358)</f>
        <v/>
      </c>
      <c r="K358" s="22" t="str">
        <f>+IF(F358="","",G358/I358)</f>
        <v/>
      </c>
      <c r="L358" s="23" t="str">
        <f>+IF(F358="","",H358/F358)</f>
        <v/>
      </c>
      <c r="M358" s="24" t="str">
        <f>+IF(F358="","",G358/F358)</f>
        <v/>
      </c>
      <c r="O358" s="6"/>
    </row>
    <row r="359" spans="1:15" ht="12.75">
      <c r="A359" s="17" t="str">
        <f>+IF(F359="","",WEEKDAY(D359,2))</f>
        <v/>
      </c>
      <c r="B359" s="18" t="str">
        <f>+IF(F359="","",MONTH(D359))</f>
        <v/>
      </c>
      <c r="C359" s="19" t="str">
        <f>+IF(F359="","",WEEKNUM(D359,21))</f>
        <v/>
      </c>
      <c r="D359" s="5"/>
      <c r="E359" s="31"/>
      <c r="F359" s="20" t="str">
        <f>+IF(E359="","",E359/faktor)</f>
        <v/>
      </c>
      <c r="G359" s="10"/>
      <c r="H359" s="10"/>
      <c r="I359" s="8"/>
      <c r="J359" s="21" t="str">
        <f>+IF(F359="","",G359/H359)</f>
        <v/>
      </c>
      <c r="K359" s="22" t="str">
        <f>+IF(F359="","",G359/I359)</f>
        <v/>
      </c>
      <c r="L359" s="23" t="str">
        <f>+IF(F359="","",H359/F359)</f>
        <v/>
      </c>
      <c r="M359" s="24" t="str">
        <f>+IF(F359="","",G359/F359)</f>
        <v/>
      </c>
      <c r="O359" s="6"/>
    </row>
    <row r="360" spans="1:15" ht="12.75">
      <c r="A360" s="17" t="str">
        <f>+IF(F360="","",WEEKDAY(D360,2))</f>
        <v/>
      </c>
      <c r="B360" s="18" t="str">
        <f>+IF(F360="","",MONTH(D360))</f>
        <v/>
      </c>
      <c r="C360" s="19" t="str">
        <f>+IF(F360="","",WEEKNUM(D360,21))</f>
        <v/>
      </c>
      <c r="D360" s="5"/>
      <c r="E360" s="31"/>
      <c r="F360" s="20" t="str">
        <f>+IF(E360="","",E360/faktor)</f>
        <v/>
      </c>
      <c r="G360" s="10"/>
      <c r="H360" s="10"/>
      <c r="I360" s="8"/>
      <c r="J360" s="21" t="str">
        <f>+IF(F360="","",G360/H360)</f>
        <v/>
      </c>
      <c r="K360" s="22" t="str">
        <f>+IF(F360="","",G360/I360)</f>
        <v/>
      </c>
      <c r="L360" s="23" t="str">
        <f>+IF(F360="","",H360/F360)</f>
        <v/>
      </c>
      <c r="M360" s="24" t="str">
        <f>+IF(F360="","",G360/F360)</f>
        <v/>
      </c>
      <c r="O360" s="6"/>
    </row>
    <row r="361" spans="1:15" ht="12.75">
      <c r="A361" s="17" t="str">
        <f>+IF(F361="","",WEEKDAY(D361,2))</f>
        <v/>
      </c>
      <c r="B361" s="18" t="str">
        <f>+IF(F361="","",MONTH(D361))</f>
        <v/>
      </c>
      <c r="C361" s="19" t="str">
        <f>+IF(F361="","",WEEKNUM(D361,21))</f>
        <v/>
      </c>
      <c r="D361" s="5"/>
      <c r="E361" s="31"/>
      <c r="F361" s="20" t="str">
        <f>+IF(E361="","",E361/faktor)</f>
        <v/>
      </c>
      <c r="G361" s="10"/>
      <c r="H361" s="10"/>
      <c r="I361" s="8"/>
      <c r="J361" s="21" t="str">
        <f>+IF(F361="","",G361/H361)</f>
        <v/>
      </c>
      <c r="K361" s="22" t="str">
        <f>+IF(F361="","",G361/I361)</f>
        <v/>
      </c>
      <c r="L361" s="23" t="str">
        <f>+IF(F361="","",H361/F361)</f>
        <v/>
      </c>
      <c r="M361" s="24" t="str">
        <f>+IF(F361="","",G361/F361)</f>
        <v/>
      </c>
      <c r="O361" s="6"/>
    </row>
    <row r="362" spans="1:15" ht="12.75">
      <c r="A362" s="17" t="str">
        <f>+IF(F362="","",WEEKDAY(D362,2))</f>
        <v/>
      </c>
      <c r="B362" s="18" t="str">
        <f>+IF(F362="","",MONTH(D362))</f>
        <v/>
      </c>
      <c r="C362" s="19" t="str">
        <f>+IF(F362="","",WEEKNUM(D362,21))</f>
        <v/>
      </c>
      <c r="D362" s="5"/>
      <c r="E362" s="31"/>
      <c r="F362" s="20" t="str">
        <f>+IF(E362="","",E362/faktor)</f>
        <v/>
      </c>
      <c r="G362" s="10"/>
      <c r="H362" s="10"/>
      <c r="I362" s="8"/>
      <c r="J362" s="21" t="str">
        <f>+IF(F362="","",G362/H362)</f>
        <v/>
      </c>
      <c r="K362" s="22" t="str">
        <f>+IF(F362="","",G362/I362)</f>
        <v/>
      </c>
      <c r="L362" s="23" t="str">
        <f>+IF(F362="","",H362/F362)</f>
        <v/>
      </c>
      <c r="M362" s="24" t="str">
        <f>+IF(F362="","",G362/F362)</f>
        <v/>
      </c>
      <c r="O362" s="6"/>
    </row>
    <row r="363" spans="1:15" ht="13" thickBot="1">
      <c r="A363" s="37" t="str">
        <f>+IF(F363="","",WEEKDAY(D363,2))</f>
        <v/>
      </c>
      <c r="B363" s="38" t="str">
        <f>+IF(F363="","",MONTH(D363))</f>
        <v/>
      </c>
      <c r="C363" s="19" t="str">
        <f>+IF(F363="","",WEEKNUM(D363,21))</f>
        <v/>
      </c>
      <c r="D363" s="40"/>
      <c r="E363" s="41"/>
      <c r="F363" s="42" t="str">
        <f>+IF(E363="","",E363/faktor)</f>
        <v/>
      </c>
      <c r="G363" s="43"/>
      <c r="H363" s="43"/>
      <c r="I363" s="44"/>
      <c r="J363" s="45" t="str">
        <f>+IF(F363="","",G363/H363)</f>
        <v/>
      </c>
      <c r="K363" s="46" t="str">
        <f>+IF(F363="","",G363/I363)</f>
        <v/>
      </c>
      <c r="L363" s="47" t="str">
        <f>+IF(F363="","",H363/F363)</f>
        <v/>
      </c>
      <c r="M363" s="48" t="str">
        <f>+IF(F363="","",G363/F363)</f>
        <v/>
      </c>
      <c r="O363" s="49"/>
    </row>
    <row r="364" spans="1:15" ht="13" thickTop="1">
      <c r="A364" s="53" t="str">
        <f>+IF(F364="","",WEEKDAY(D364,2))</f>
        <v/>
      </c>
      <c r="B364" s="54" t="str">
        <f>+IF(F364="","",MONTH(D364))</f>
        <v/>
      </c>
      <c r="C364" s="55" t="str">
        <f>+IF(F364="","",WEEKNUM(D364,21))</f>
        <v/>
      </c>
      <c r="D364" s="56"/>
      <c r="E364" s="57"/>
      <c r="F364" s="58" t="str">
        <f>+IF(E364="","",E364/faktor)</f>
        <v/>
      </c>
      <c r="G364" s="59"/>
      <c r="H364" s="59"/>
      <c r="I364" s="60"/>
      <c r="J364" s="61" t="str">
        <f>+IF(F364="","",G364/H364)</f>
        <v/>
      </c>
      <c r="K364" s="62" t="str">
        <f>+IF(F364="","",G364/I364)</f>
        <v/>
      </c>
      <c r="L364" s="63" t="str">
        <f>+IF(F364="","",H364/F364)</f>
        <v/>
      </c>
      <c r="M364" s="64" t="str">
        <f>+IF(F364="","",G364/F364)</f>
        <v/>
      </c>
      <c r="O364" s="65"/>
    </row>
    <row r="365" spans="1:15" ht="12.75">
      <c r="A365" s="17" t="str">
        <f>+IF(F365="","",WEEKDAY(D365,2))</f>
        <v/>
      </c>
      <c r="B365" s="18" t="str">
        <f>+IF(F365="","",MONTH(D365))</f>
        <v/>
      </c>
      <c r="C365" s="19" t="str">
        <f>+IF(F365="","",WEEKNUM(D365,21))</f>
        <v/>
      </c>
      <c r="D365" s="5"/>
      <c r="E365" s="31"/>
      <c r="F365" s="20" t="str">
        <f>+IF(E365="","",E365/faktor)</f>
        <v/>
      </c>
      <c r="G365" s="10"/>
      <c r="H365" s="10"/>
      <c r="I365" s="8"/>
      <c r="J365" s="21" t="str">
        <f>+IF(F365="","",G365/H365)</f>
        <v/>
      </c>
      <c r="K365" s="22" t="str">
        <f>+IF(F365="","",G365/I365)</f>
        <v/>
      </c>
      <c r="L365" s="23" t="str">
        <f>+IF(F365="","",H365/F365)</f>
        <v/>
      </c>
      <c r="M365" s="24" t="str">
        <f>+IF(F365="","",G365/F365)</f>
        <v/>
      </c>
      <c r="O365" s="6"/>
    </row>
    <row r="366" spans="1:15" ht="12.75">
      <c r="A366" s="17" t="str">
        <f>+IF(F366="","",WEEKDAY(D366,2))</f>
        <v/>
      </c>
      <c r="B366" s="18" t="str">
        <f>+IF(F366="","",MONTH(D366))</f>
        <v/>
      </c>
      <c r="C366" s="19" t="str">
        <f>+IF(F366="","",WEEKNUM(D366,21))</f>
        <v/>
      </c>
      <c r="D366" s="5"/>
      <c r="E366" s="31"/>
      <c r="F366" s="20" t="str">
        <f>+IF(E366="","",E366/faktor)</f>
        <v/>
      </c>
      <c r="G366" s="10"/>
      <c r="H366" s="10"/>
      <c r="I366" s="8"/>
      <c r="J366" s="21" t="str">
        <f>+IF(F366="","",G366/H366)</f>
        <v/>
      </c>
      <c r="K366" s="22" t="str">
        <f>+IF(F366="","",G366/I366)</f>
        <v/>
      </c>
      <c r="L366" s="23" t="str">
        <f>+IF(F366="","",H366/F366)</f>
        <v/>
      </c>
      <c r="M366" s="24" t="str">
        <f>+IF(F366="","",G366/F366)</f>
        <v/>
      </c>
      <c r="O366" s="6"/>
    </row>
    <row r="367" spans="1:15" ht="12.75">
      <c r="A367" s="17" t="str">
        <f>+IF(F367="","",WEEKDAY(D367,2))</f>
        <v/>
      </c>
      <c r="B367" s="18" t="str">
        <f>+IF(F367="","",MONTH(D367))</f>
        <v/>
      </c>
      <c r="C367" s="19" t="str">
        <f>+IF(F367="","",WEEKNUM(D367,21))</f>
        <v/>
      </c>
      <c r="D367" s="5"/>
      <c r="E367" s="31"/>
      <c r="F367" s="20" t="str">
        <f>+IF(E367="","",E367/faktor)</f>
        <v/>
      </c>
      <c r="G367" s="10"/>
      <c r="H367" s="10"/>
      <c r="I367" s="8"/>
      <c r="J367" s="21" t="str">
        <f>+IF(F367="","",G367/H367)</f>
        <v/>
      </c>
      <c r="K367" s="22" t="str">
        <f>+IF(F367="","",G367/I367)</f>
        <v/>
      </c>
      <c r="L367" s="23" t="str">
        <f>+IF(F367="","",H367/F367)</f>
        <v/>
      </c>
      <c r="M367" s="24" t="str">
        <f>+IF(F367="","",G367/F367)</f>
        <v/>
      </c>
      <c r="O367" s="6"/>
    </row>
    <row r="368" spans="1:15" ht="12.75">
      <c r="A368" s="17" t="str">
        <f>+IF(F368="","",WEEKDAY(D368,2))</f>
        <v/>
      </c>
      <c r="B368" s="18" t="str">
        <f>+IF(F368="","",MONTH(D368))</f>
        <v/>
      </c>
      <c r="C368" s="19" t="str">
        <f>+IF(F368="","",WEEKNUM(D368,21))</f>
        <v/>
      </c>
      <c r="D368" s="5"/>
      <c r="E368" s="31"/>
      <c r="F368" s="20" t="str">
        <f>+IF(E368="","",E368/faktor)</f>
        <v/>
      </c>
      <c r="G368" s="10"/>
      <c r="H368" s="10"/>
      <c r="I368" s="8"/>
      <c r="J368" s="21" t="str">
        <f>+IF(F368="","",G368/H368)</f>
        <v/>
      </c>
      <c r="K368" s="22" t="str">
        <f>+IF(F368="","",G368/I368)</f>
        <v/>
      </c>
      <c r="L368" s="23" t="str">
        <f>+IF(F368="","",H368/F368)</f>
        <v/>
      </c>
      <c r="M368" s="24" t="str">
        <f>+IF(F368="","",G368/F368)</f>
        <v/>
      </c>
      <c r="O368" s="6"/>
    </row>
    <row r="369" spans="1:15" ht="12.75">
      <c r="A369" s="17" t="str">
        <f>+IF(F369="","",WEEKDAY(D369,2))</f>
        <v/>
      </c>
      <c r="B369" s="18" t="str">
        <f>+IF(F369="","",MONTH(D369))</f>
        <v/>
      </c>
      <c r="C369" s="19" t="str">
        <f>+IF(F369="","",WEEKNUM(D369,21))</f>
        <v/>
      </c>
      <c r="D369" s="5"/>
      <c r="E369" s="31"/>
      <c r="F369" s="20" t="str">
        <f>+IF(E369="","",E369/faktor)</f>
        <v/>
      </c>
      <c r="G369" s="10"/>
      <c r="H369" s="10"/>
      <c r="I369" s="8"/>
      <c r="J369" s="21" t="str">
        <f>+IF(F369="","",G369/H369)</f>
        <v/>
      </c>
      <c r="K369" s="22" t="str">
        <f>+IF(F369="","",G369/I369)</f>
        <v/>
      </c>
      <c r="L369" s="23" t="str">
        <f>+IF(F369="","",H369/F369)</f>
        <v/>
      </c>
      <c r="M369" s="24" t="str">
        <f>+IF(F369="","",G369/F369)</f>
        <v/>
      </c>
      <c r="O369" s="6"/>
    </row>
    <row r="370" spans="1:15" ht="12.75">
      <c r="A370" s="17" t="str">
        <f>+IF(F370="","",WEEKDAY(D370,2))</f>
        <v/>
      </c>
      <c r="B370" s="18" t="str">
        <f>+IF(F370="","",MONTH(D370))</f>
        <v/>
      </c>
      <c r="C370" s="19" t="str">
        <f>+IF(F370="","",WEEKNUM(D370,21))</f>
        <v/>
      </c>
      <c r="D370" s="5"/>
      <c r="E370" s="31"/>
      <c r="F370" s="20" t="str">
        <f>+IF(E370="","",E370/faktor)</f>
        <v/>
      </c>
      <c r="G370" s="10"/>
      <c r="H370" s="10"/>
      <c r="I370" s="8"/>
      <c r="J370" s="21" t="str">
        <f>+IF(F370="","",G370/H370)</f>
        <v/>
      </c>
      <c r="K370" s="22" t="str">
        <f>+IF(F370="","",G370/I370)</f>
        <v/>
      </c>
      <c r="L370" s="23" t="str">
        <f>+IF(F370="","",H370/F370)</f>
        <v/>
      </c>
      <c r="M370" s="24" t="str">
        <f>+IF(F370="","",G370/F370)</f>
        <v/>
      </c>
      <c r="O370" s="6"/>
    </row>
    <row r="371" spans="1:15" ht="12.75">
      <c r="A371" s="17" t="str">
        <f>+IF(F371="","",WEEKDAY(D371,2))</f>
        <v/>
      </c>
      <c r="B371" s="18" t="str">
        <f>+IF(F371="","",MONTH(D371))</f>
        <v/>
      </c>
      <c r="C371" s="19" t="str">
        <f>+IF(F371="","",WEEKNUM(D371,21))</f>
        <v/>
      </c>
      <c r="D371" s="5"/>
      <c r="E371" s="31"/>
      <c r="F371" s="20" t="str">
        <f>+IF(E371="","",E371/faktor)</f>
        <v/>
      </c>
      <c r="G371" s="10"/>
      <c r="H371" s="10"/>
      <c r="I371" s="8"/>
      <c r="J371" s="21" t="str">
        <f>+IF(F371="","",G371/H371)</f>
        <v/>
      </c>
      <c r="K371" s="22" t="str">
        <f>+IF(F371="","",G371/I371)</f>
        <v/>
      </c>
      <c r="L371" s="23" t="str">
        <f>+IF(F371="","",H371/F371)</f>
        <v/>
      </c>
      <c r="M371" s="24" t="str">
        <f>+IF(F371="","",G371/F371)</f>
        <v/>
      </c>
      <c r="O371" s="6"/>
    </row>
    <row r="372" spans="1:15" ht="12.75">
      <c r="A372" s="17" t="str">
        <f>+IF(F372="","",WEEKDAY(D372,2))</f>
        <v/>
      </c>
      <c r="B372" s="18" t="str">
        <f>+IF(F372="","",MONTH(D372))</f>
        <v/>
      </c>
      <c r="C372" s="19" t="str">
        <f>+IF(F372="","",WEEKNUM(D372,21))</f>
        <v/>
      </c>
      <c r="D372" s="5"/>
      <c r="E372" s="31"/>
      <c r="F372" s="20" t="str">
        <f>+IF(E372="","",E372/faktor)</f>
        <v/>
      </c>
      <c r="G372" s="10"/>
      <c r="H372" s="10"/>
      <c r="I372" s="8"/>
      <c r="J372" s="21" t="str">
        <f>+IF(F372="","",G372/H372)</f>
        <v/>
      </c>
      <c r="K372" s="22" t="str">
        <f>+IF(F372="","",G372/I372)</f>
        <v/>
      </c>
      <c r="L372" s="23" t="str">
        <f>+IF(F372="","",H372/F372)</f>
        <v/>
      </c>
      <c r="M372" s="24" t="str">
        <f>+IF(F372="","",G372/F372)</f>
        <v/>
      </c>
      <c r="O372" s="6"/>
    </row>
    <row r="373" spans="1:15" ht="12.75">
      <c r="A373" s="17" t="str">
        <f>+IF(F373="","",WEEKDAY(D373,2))</f>
        <v/>
      </c>
      <c r="B373" s="18" t="str">
        <f>+IF(F373="","",MONTH(D373))</f>
        <v/>
      </c>
      <c r="C373" s="19" t="str">
        <f>+IF(F373="","",WEEKNUM(D373,21))</f>
        <v/>
      </c>
      <c r="D373" s="5"/>
      <c r="E373" s="31"/>
      <c r="F373" s="20" t="str">
        <f>+IF(E373="","",E373/faktor)</f>
        <v/>
      </c>
      <c r="G373" s="10"/>
      <c r="H373" s="10"/>
      <c r="I373" s="8"/>
      <c r="J373" s="21" t="str">
        <f>+IF(F373="","",G373/H373)</f>
        <v/>
      </c>
      <c r="K373" s="22" t="str">
        <f>+IF(F373="","",G373/I373)</f>
        <v/>
      </c>
      <c r="L373" s="23" t="str">
        <f>+IF(F373="","",H373/F373)</f>
        <v/>
      </c>
      <c r="M373" s="24" t="str">
        <f>+IF(F373="","",G373/F373)</f>
        <v/>
      </c>
      <c r="O373" s="6"/>
    </row>
    <row r="374" spans="1:24" ht="12.75">
      <c r="A374" s="17" t="str">
        <f>+IF(F374="","",WEEKDAY(D374,2))</f>
        <v/>
      </c>
      <c r="B374" s="18" t="str">
        <f>+IF(F374="","",MONTH(D374))</f>
        <v/>
      </c>
      <c r="C374" s="19" t="str">
        <f>+IF(F374="","",WEEKNUM(D374,21))</f>
        <v/>
      </c>
      <c r="D374" s="5"/>
      <c r="E374" s="31"/>
      <c r="F374" s="20" t="str">
        <f>+IF(E374="","",E374/faktor)</f>
        <v/>
      </c>
      <c r="G374" s="10"/>
      <c r="H374" s="10"/>
      <c r="I374" s="8"/>
      <c r="J374" s="21" t="str">
        <f>+IF(F374="","",G374/H374)</f>
        <v/>
      </c>
      <c r="K374" s="22" t="str">
        <f>+IF(F374="","",G374/I374)</f>
        <v/>
      </c>
      <c r="L374" s="23" t="str">
        <f>+IF(F374="","",H374/F374)</f>
        <v/>
      </c>
      <c r="M374" s="24" t="str">
        <f>+IF(F374="","",G374/F374)</f>
        <v/>
      </c>
      <c r="O374" s="6"/>
      <c r="Q374" s="2" t="s">
        <v>33</v>
      </c>
      <c r="V374" s="100" t="s">
        <v>27</v>
      </c>
      <c r="W374" s="27"/>
      <c r="X374" s="27">
        <v>2015</v>
      </c>
    </row>
    <row r="375" spans="1:15" ht="12.75">
      <c r="A375" s="17" t="str">
        <f>+IF(F375="","",WEEKDAY(D375,2))</f>
        <v/>
      </c>
      <c r="B375" s="18" t="str">
        <f>+IF(F375="","",MONTH(D375))</f>
        <v/>
      </c>
      <c r="C375" s="19" t="str">
        <f>+IF(F375="","",WEEKNUM(D375,21))</f>
        <v/>
      </c>
      <c r="D375" s="5"/>
      <c r="E375" s="31"/>
      <c r="F375" s="20" t="str">
        <f>+IF(E375="","",E375/faktor)</f>
        <v/>
      </c>
      <c r="G375" s="10"/>
      <c r="H375" s="10"/>
      <c r="I375" s="8"/>
      <c r="J375" s="21" t="str">
        <f>+IF(F375="","",G375/H375)</f>
        <v/>
      </c>
      <c r="K375" s="22" t="str">
        <f>+IF(F375="","",G375/I375)</f>
        <v/>
      </c>
      <c r="L375" s="23" t="str">
        <f>+IF(F375="","",H375/F375)</f>
        <v/>
      </c>
      <c r="M375" s="24" t="str">
        <f>+IF(F375="","",G375/F375)</f>
        <v/>
      </c>
      <c r="O375" s="6"/>
    </row>
    <row r="376" spans="1:25" ht="12.75">
      <c r="A376" s="17" t="str">
        <f>+IF(F376="","",WEEKDAY(D376,2))</f>
        <v/>
      </c>
      <c r="B376" s="18" t="str">
        <f>+IF(F376="","",MONTH(D376))</f>
        <v/>
      </c>
      <c r="C376" s="19" t="str">
        <f>+IF(F376="","",WEEKNUM(D376,21))</f>
        <v/>
      </c>
      <c r="D376" s="5"/>
      <c r="E376" s="31"/>
      <c r="F376" s="20" t="str">
        <f>+IF(E376="","",E376/faktor)</f>
        <v/>
      </c>
      <c r="G376" s="10"/>
      <c r="H376" s="10"/>
      <c r="I376" s="8"/>
      <c r="J376" s="21" t="str">
        <f>+IF(F376="","",G376/H376)</f>
        <v/>
      </c>
      <c r="K376" s="22" t="str">
        <f>+IF(F376="","",G376/I376)</f>
        <v/>
      </c>
      <c r="L376" s="23" t="str">
        <f>+IF(F376="","",H376/F376)</f>
        <v/>
      </c>
      <c r="M376" s="24" t="str">
        <f>+IF(F376="","",G376/F376)</f>
        <v/>
      </c>
      <c r="O376" s="6"/>
      <c r="Q376" s="30" t="s">
        <v>19</v>
      </c>
      <c r="R376" s="29" t="s">
        <v>18</v>
      </c>
      <c r="S376" s="30" t="s">
        <v>20</v>
      </c>
      <c r="T376" s="30" t="s">
        <v>16</v>
      </c>
      <c r="U376" s="30" t="s">
        <v>17</v>
      </c>
      <c r="V376" s="29" t="s">
        <v>1</v>
      </c>
      <c r="W376" s="29" t="s">
        <v>12</v>
      </c>
      <c r="X376" s="29" t="s">
        <v>5</v>
      </c>
      <c r="Y376" s="29" t="s">
        <v>4</v>
      </c>
    </row>
    <row r="377" spans="1:25" ht="12.75">
      <c r="A377" s="17" t="str">
        <f>+IF(F377="","",WEEKDAY(D377,2))</f>
        <v/>
      </c>
      <c r="B377" s="18" t="str">
        <f>+IF(F377="","",MONTH(D377))</f>
        <v/>
      </c>
      <c r="C377" s="19" t="str">
        <f>+IF(F377="","",WEEKNUM(D377,21))</f>
        <v/>
      </c>
      <c r="D377" s="5"/>
      <c r="E377" s="31"/>
      <c r="F377" s="20" t="str">
        <f>+IF(E377="","",E377/faktor)</f>
        <v/>
      </c>
      <c r="G377" s="10"/>
      <c r="H377" s="10"/>
      <c r="I377" s="8"/>
      <c r="J377" s="21" t="str">
        <f>+IF(F377="","",G377/H377)</f>
        <v/>
      </c>
      <c r="K377" s="22" t="str">
        <f>+IF(F377="","",G377/I377)</f>
        <v/>
      </c>
      <c r="L377" s="23" t="str">
        <f>+IF(F377="","",H377/F377)</f>
        <v/>
      </c>
      <c r="M377" s="24" t="str">
        <f>+IF(F377="","",G377/F377)</f>
        <v/>
      </c>
      <c r="O377" s="6"/>
      <c r="P377" s="27" t="s">
        <v>19</v>
      </c>
      <c r="Q377" s="28" t="str">
        <f>_xlfn.IFERROR(SUBTOTAL(1,E364:E393),"")</f>
        <v/>
      </c>
      <c r="R377" s="99" t="str">
        <f>_xlfn.IFERROR(SUBTOTAL(1,F364:F393),"")</f>
        <v/>
      </c>
      <c r="S377" s="28" t="str">
        <f>_xlfn.IFERROR(SUBTOTAL(1,G364:G393),"")</f>
        <v/>
      </c>
      <c r="T377" s="28" t="str">
        <f aca="true" t="shared" si="19" ref="T377:Y377">_xlfn.IFERROR(SUBTOTAL(1,H364:H393),"")</f>
        <v/>
      </c>
      <c r="U377" s="28" t="str">
        <f t="shared" si="19"/>
        <v/>
      </c>
      <c r="V377" s="50" t="str">
        <f t="shared" si="19"/>
        <v/>
      </c>
      <c r="W377" s="50" t="str">
        <f t="shared" si="19"/>
        <v/>
      </c>
      <c r="X377" s="51" t="str">
        <f t="shared" si="19"/>
        <v/>
      </c>
      <c r="Y377" s="50" t="str">
        <f t="shared" si="19"/>
        <v/>
      </c>
    </row>
    <row r="378" spans="1:25" ht="12.75">
      <c r="A378" s="17" t="str">
        <f>+IF(F378="","",WEEKDAY(D378,2))</f>
        <v/>
      </c>
      <c r="B378" s="18" t="str">
        <f>+IF(F378="","",MONTH(D378))</f>
        <v/>
      </c>
      <c r="C378" s="19" t="str">
        <f>+IF(F378="","",WEEKNUM(D378,21))</f>
        <v/>
      </c>
      <c r="D378" s="5"/>
      <c r="E378" s="31"/>
      <c r="F378" s="20" t="str">
        <f>+IF(E378="","",E378/faktor)</f>
        <v/>
      </c>
      <c r="G378" s="10"/>
      <c r="H378" s="10"/>
      <c r="I378" s="8"/>
      <c r="J378" s="21" t="str">
        <f>+IF(F378="","",G378/H378)</f>
        <v/>
      </c>
      <c r="K378" s="22" t="str">
        <f>+IF(F378="","",G378/I378)</f>
        <v/>
      </c>
      <c r="L378" s="23" t="str">
        <f>+IF(F378="","",H378/F378)</f>
        <v/>
      </c>
      <c r="M378" s="24" t="str">
        <f>+IF(F378="","",G378/F378)</f>
        <v/>
      </c>
      <c r="O378" s="6"/>
      <c r="P378" s="27" t="s">
        <v>38</v>
      </c>
      <c r="Q378" s="28" t="str">
        <f aca="true" t="shared" si="20" ref="Q378:Y378">Q198</f>
        <v/>
      </c>
      <c r="R378" s="50" t="str">
        <f t="shared" si="20"/>
        <v/>
      </c>
      <c r="S378" s="28" t="str">
        <f t="shared" si="20"/>
        <v/>
      </c>
      <c r="T378" s="28" t="str">
        <f t="shared" si="20"/>
        <v/>
      </c>
      <c r="U378" s="52" t="str">
        <f t="shared" si="20"/>
        <v/>
      </c>
      <c r="V378" s="50" t="str">
        <f t="shared" si="20"/>
        <v/>
      </c>
      <c r="W378" s="50" t="str">
        <f t="shared" si="20"/>
        <v/>
      </c>
      <c r="X378" s="51" t="str">
        <f t="shared" si="20"/>
        <v/>
      </c>
      <c r="Y378" s="50" t="str">
        <f t="shared" si="20"/>
        <v/>
      </c>
    </row>
    <row r="379" spans="1:15" ht="12.75">
      <c r="A379" s="17" t="str">
        <f>+IF(F379="","",WEEKDAY(D379,2))</f>
        <v/>
      </c>
      <c r="B379" s="18" t="str">
        <f>+IF(F379="","",MONTH(D379))</f>
        <v/>
      </c>
      <c r="C379" s="19" t="str">
        <f>+IF(F379="","",WEEKNUM(D379,21))</f>
        <v/>
      </c>
      <c r="D379" s="5"/>
      <c r="E379" s="31"/>
      <c r="F379" s="20" t="str">
        <f>+IF(E379="","",E379/faktor)</f>
        <v/>
      </c>
      <c r="G379" s="10"/>
      <c r="H379" s="10"/>
      <c r="I379" s="8"/>
      <c r="J379" s="21" t="str">
        <f>+IF(F379="","",G379/H379)</f>
        <v/>
      </c>
      <c r="K379" s="22" t="str">
        <f>+IF(F379="","",G379/I379)</f>
        <v/>
      </c>
      <c r="L379" s="23" t="str">
        <f>+IF(F379="","",H379/F379)</f>
        <v/>
      </c>
      <c r="M379" s="24" t="str">
        <f>+IF(F379="","",G379/F379)</f>
        <v/>
      </c>
      <c r="O379" s="6"/>
    </row>
    <row r="380" spans="1:17" ht="12.75">
      <c r="A380" s="17" t="str">
        <f>+IF(F380="","",WEEKDAY(D380,2))</f>
        <v/>
      </c>
      <c r="B380" s="18" t="str">
        <f>+IF(F380="","",MONTH(D380))</f>
        <v/>
      </c>
      <c r="C380" s="19" t="str">
        <f>+IF(F380="","",WEEKNUM(D380,21))</f>
        <v/>
      </c>
      <c r="D380" s="5"/>
      <c r="E380" s="31"/>
      <c r="F380" s="20" t="str">
        <f>+IF(E380="","",E380/faktor)</f>
        <v/>
      </c>
      <c r="G380" s="10"/>
      <c r="H380" s="10"/>
      <c r="I380" s="8"/>
      <c r="J380" s="21" t="str">
        <f>+IF(F380="","",G380/H380)</f>
        <v/>
      </c>
      <c r="K380" s="22" t="str">
        <f>+IF(F380="","",G380/I380)</f>
        <v/>
      </c>
      <c r="L380" s="23" t="str">
        <f>+IF(F380="","",H380/F380)</f>
        <v/>
      </c>
      <c r="M380" s="24" t="str">
        <f>+IF(F380="","",G380/F380)</f>
        <v/>
      </c>
      <c r="O380" s="6"/>
      <c r="Q380" s="27"/>
    </row>
    <row r="381" spans="1:15" ht="12.75">
      <c r="A381" s="17" t="str">
        <f>+IF(F381="","",WEEKDAY(D381,2))</f>
        <v/>
      </c>
      <c r="B381" s="18" t="str">
        <f>+IF(F381="","",MONTH(D381))</f>
        <v/>
      </c>
      <c r="C381" s="19" t="str">
        <f>+IF(F381="","",WEEKNUM(D381,21))</f>
        <v/>
      </c>
      <c r="D381" s="5"/>
      <c r="E381" s="31"/>
      <c r="F381" s="20" t="str">
        <f>+IF(E381="","",E381/faktor)</f>
        <v/>
      </c>
      <c r="G381" s="10"/>
      <c r="H381" s="10"/>
      <c r="I381" s="8"/>
      <c r="J381" s="21" t="str">
        <f>+IF(F381="","",G381/H381)</f>
        <v/>
      </c>
      <c r="K381" s="22" t="str">
        <f>+IF(F381="","",G381/I381)</f>
        <v/>
      </c>
      <c r="L381" s="23" t="str">
        <f>+IF(F381="","",H381/F381)</f>
        <v/>
      </c>
      <c r="M381" s="24" t="str">
        <f>+IF(F381="","",G381/F381)</f>
        <v/>
      </c>
      <c r="O381" s="6"/>
    </row>
    <row r="382" spans="1:15" ht="12.75">
      <c r="A382" s="17" t="str">
        <f>+IF(F382="","",WEEKDAY(D382,2))</f>
        <v/>
      </c>
      <c r="B382" s="18" t="str">
        <f>+IF(F382="","",MONTH(D382))</f>
        <v/>
      </c>
      <c r="C382" s="19" t="str">
        <f>+IF(F382="","",WEEKNUM(D382,21))</f>
        <v/>
      </c>
      <c r="D382" s="5"/>
      <c r="E382" s="31"/>
      <c r="F382" s="20" t="str">
        <f>+IF(E382="","",E382/faktor)</f>
        <v/>
      </c>
      <c r="G382" s="10"/>
      <c r="H382" s="10"/>
      <c r="I382" s="8"/>
      <c r="J382" s="21" t="str">
        <f>+IF(F382="","",G382/H382)</f>
        <v/>
      </c>
      <c r="K382" s="22" t="str">
        <f>+IF(F382="","",G382/I382)</f>
        <v/>
      </c>
      <c r="L382" s="23" t="str">
        <f>+IF(F382="","",H382/F382)</f>
        <v/>
      </c>
      <c r="M382" s="24" t="str">
        <f>+IF(F382="","",G382/F382)</f>
        <v/>
      </c>
      <c r="O382" s="6"/>
    </row>
    <row r="383" spans="1:15" ht="12.75">
      <c r="A383" s="17" t="str">
        <f>+IF(F383="","",WEEKDAY(D383,2))</f>
        <v/>
      </c>
      <c r="B383" s="18" t="str">
        <f>+IF(F383="","",MONTH(D383))</f>
        <v/>
      </c>
      <c r="C383" s="19" t="str">
        <f>+IF(F383="","",WEEKNUM(D383,21))</f>
        <v/>
      </c>
      <c r="D383" s="5"/>
      <c r="E383" s="31"/>
      <c r="F383" s="20" t="str">
        <f>+IF(E383="","",E383/faktor)</f>
        <v/>
      </c>
      <c r="G383" s="10"/>
      <c r="H383" s="10"/>
      <c r="I383" s="8"/>
      <c r="J383" s="21" t="str">
        <f>+IF(F383="","",G383/H383)</f>
        <v/>
      </c>
      <c r="K383" s="22" t="str">
        <f>+IF(F383="","",G383/I383)</f>
        <v/>
      </c>
      <c r="L383" s="23" t="str">
        <f>+IF(F383="","",H383/F383)</f>
        <v/>
      </c>
      <c r="M383" s="24" t="str">
        <f>+IF(F383="","",G383/F383)</f>
        <v/>
      </c>
      <c r="O383" s="6"/>
    </row>
    <row r="384" spans="1:15" ht="12.75">
      <c r="A384" s="17" t="str">
        <f>+IF(F384="","",WEEKDAY(D384,2))</f>
        <v/>
      </c>
      <c r="B384" s="18" t="str">
        <f>+IF(F384="","",MONTH(D384))</f>
        <v/>
      </c>
      <c r="C384" s="19" t="str">
        <f>+IF(F384="","",WEEKNUM(D384,21))</f>
        <v/>
      </c>
      <c r="D384" s="5"/>
      <c r="E384" s="31"/>
      <c r="F384" s="20" t="str">
        <f>+IF(E384="","",E384/faktor)</f>
        <v/>
      </c>
      <c r="G384" s="10"/>
      <c r="H384" s="10"/>
      <c r="I384" s="8"/>
      <c r="J384" s="21" t="str">
        <f>+IF(F384="","",G384/H384)</f>
        <v/>
      </c>
      <c r="K384" s="22" t="str">
        <f>+IF(F384="","",G384/I384)</f>
        <v/>
      </c>
      <c r="L384" s="23" t="str">
        <f>+IF(F384="","",H384/F384)</f>
        <v/>
      </c>
      <c r="M384" s="24" t="str">
        <f>+IF(F384="","",G384/F384)</f>
        <v/>
      </c>
      <c r="O384" s="6"/>
    </row>
    <row r="385" spans="1:15" ht="12.75">
      <c r="A385" s="17" t="str">
        <f>+IF(F385="","",WEEKDAY(D385,2))</f>
        <v/>
      </c>
      <c r="B385" s="18" t="str">
        <f>+IF(F385="","",MONTH(D385))</f>
        <v/>
      </c>
      <c r="C385" s="19" t="str">
        <f>+IF(F385="","",WEEKNUM(D385,21))</f>
        <v/>
      </c>
      <c r="D385" s="5"/>
      <c r="E385" s="31"/>
      <c r="F385" s="20" t="str">
        <f>+IF(E385="","",E385/faktor)</f>
        <v/>
      </c>
      <c r="G385" s="10"/>
      <c r="H385" s="10"/>
      <c r="I385" s="8"/>
      <c r="J385" s="21" t="str">
        <f>+IF(F385="","",G385/H385)</f>
        <v/>
      </c>
      <c r="K385" s="22" t="str">
        <f>+IF(F385="","",G385/I385)</f>
        <v/>
      </c>
      <c r="L385" s="23" t="str">
        <f>+IF(F385="","",H385/F385)</f>
        <v/>
      </c>
      <c r="M385" s="24" t="str">
        <f>+IF(F385="","",G385/F385)</f>
        <v/>
      </c>
      <c r="O385" s="6"/>
    </row>
    <row r="386" spans="1:15" ht="12.75">
      <c r="A386" s="17" t="str">
        <f>+IF(F386="","",WEEKDAY(D386,2))</f>
        <v/>
      </c>
      <c r="B386" s="18" t="str">
        <f>+IF(F386="","",MONTH(D386))</f>
        <v/>
      </c>
      <c r="C386" s="19" t="str">
        <f>+IF(F386="","",WEEKNUM(D386,21))</f>
        <v/>
      </c>
      <c r="D386" s="5"/>
      <c r="E386" s="31"/>
      <c r="F386" s="20" t="str">
        <f>+IF(E386="","",E386/faktor)</f>
        <v/>
      </c>
      <c r="G386" s="10"/>
      <c r="H386" s="10"/>
      <c r="I386" s="8"/>
      <c r="J386" s="21" t="str">
        <f>+IF(F386="","",G386/H386)</f>
        <v/>
      </c>
      <c r="K386" s="22" t="str">
        <f>+IF(F386="","",G386/I386)</f>
        <v/>
      </c>
      <c r="L386" s="23" t="str">
        <f>+IF(F386="","",H386/F386)</f>
        <v/>
      </c>
      <c r="M386" s="24" t="str">
        <f>+IF(F386="","",G386/F386)</f>
        <v/>
      </c>
      <c r="O386" s="6"/>
    </row>
    <row r="387" spans="1:15" ht="12.75">
      <c r="A387" s="17" t="str">
        <f>+IF(F387="","",WEEKDAY(D387,2))</f>
        <v/>
      </c>
      <c r="B387" s="18" t="str">
        <f>+IF(F387="","",MONTH(D387))</f>
        <v/>
      </c>
      <c r="C387" s="19" t="str">
        <f>+IF(F387="","",WEEKNUM(D387,21))</f>
        <v/>
      </c>
      <c r="D387" s="5"/>
      <c r="E387" s="31"/>
      <c r="F387" s="20" t="str">
        <f>+IF(E387="","",E387/faktor)</f>
        <v/>
      </c>
      <c r="G387" s="10"/>
      <c r="H387" s="10"/>
      <c r="I387" s="8"/>
      <c r="J387" s="21" t="str">
        <f>+IF(F387="","",G387/H387)</f>
        <v/>
      </c>
      <c r="K387" s="22" t="str">
        <f>+IF(F387="","",G387/I387)</f>
        <v/>
      </c>
      <c r="L387" s="23" t="str">
        <f>+IF(F387="","",H387/F387)</f>
        <v/>
      </c>
      <c r="M387" s="24" t="str">
        <f>+IF(F387="","",G387/F387)</f>
        <v/>
      </c>
      <c r="O387" s="6"/>
    </row>
    <row r="388" spans="1:15" ht="12.75">
      <c r="A388" s="17" t="str">
        <f>+IF(F388="","",WEEKDAY(D388,2))</f>
        <v/>
      </c>
      <c r="B388" s="18" t="str">
        <f>+IF(F388="","",MONTH(D388))</f>
        <v/>
      </c>
      <c r="C388" s="19" t="str">
        <f>+IF(F388="","",WEEKNUM(D388,21))</f>
        <v/>
      </c>
      <c r="D388" s="5"/>
      <c r="E388" s="31"/>
      <c r="F388" s="20" t="str">
        <f>+IF(E388="","",E388/faktor)</f>
        <v/>
      </c>
      <c r="G388" s="10"/>
      <c r="H388" s="10"/>
      <c r="I388" s="8"/>
      <c r="J388" s="21" t="str">
        <f>+IF(F388="","",G388/H388)</f>
        <v/>
      </c>
      <c r="K388" s="22" t="str">
        <f>+IF(F388="","",G388/I388)</f>
        <v/>
      </c>
      <c r="L388" s="23" t="str">
        <f>+IF(F388="","",H388/F388)</f>
        <v/>
      </c>
      <c r="M388" s="24" t="str">
        <f>+IF(F388="","",G388/F388)</f>
        <v/>
      </c>
      <c r="O388" s="6"/>
    </row>
    <row r="389" spans="1:15" ht="12.75">
      <c r="A389" s="17" t="str">
        <f>+IF(F389="","",WEEKDAY(D389,2))</f>
        <v/>
      </c>
      <c r="B389" s="18" t="str">
        <f>+IF(F389="","",MONTH(D389))</f>
        <v/>
      </c>
      <c r="C389" s="19" t="str">
        <f>+IF(F389="","",WEEKNUM(D389,21))</f>
        <v/>
      </c>
      <c r="D389" s="5"/>
      <c r="E389" s="31"/>
      <c r="F389" s="20" t="str">
        <f>+IF(E389="","",E389/faktor)</f>
        <v/>
      </c>
      <c r="G389" s="10"/>
      <c r="H389" s="10"/>
      <c r="I389" s="8"/>
      <c r="J389" s="21" t="str">
        <f>+IF(F389="","",G389/H389)</f>
        <v/>
      </c>
      <c r="K389" s="22" t="str">
        <f>+IF(F389="","",G389/I389)</f>
        <v/>
      </c>
      <c r="L389" s="23" t="str">
        <f>+IF(F389="","",H389/F389)</f>
        <v/>
      </c>
      <c r="M389" s="24" t="str">
        <f>+IF(F389="","",G389/F389)</f>
        <v/>
      </c>
      <c r="O389" s="6"/>
    </row>
    <row r="390" spans="1:15" ht="12.75">
      <c r="A390" s="17" t="str">
        <f>+IF(F390="","",WEEKDAY(D390,2))</f>
        <v/>
      </c>
      <c r="B390" s="18" t="str">
        <f>+IF(F390="","",MONTH(D390))</f>
        <v/>
      </c>
      <c r="C390" s="19" t="str">
        <f>+IF(F390="","",WEEKNUM(D390,21))</f>
        <v/>
      </c>
      <c r="D390" s="5"/>
      <c r="E390" s="31"/>
      <c r="F390" s="20" t="str">
        <f>+IF(E390="","",E390/faktor)</f>
        <v/>
      </c>
      <c r="G390" s="10"/>
      <c r="H390" s="10"/>
      <c r="I390" s="8"/>
      <c r="J390" s="21" t="str">
        <f>+IF(F390="","",G390/H390)</f>
        <v/>
      </c>
      <c r="K390" s="22" t="str">
        <f>+IF(F390="","",G390/I390)</f>
        <v/>
      </c>
      <c r="L390" s="23" t="str">
        <f>+IF(F390="","",H390/F390)</f>
        <v/>
      </c>
      <c r="M390" s="24" t="str">
        <f>+IF(F390="","",G390/F390)</f>
        <v/>
      </c>
      <c r="O390" s="6"/>
    </row>
    <row r="391" spans="1:15" ht="12.75">
      <c r="A391" s="17" t="str">
        <f>+IF(F391="","",WEEKDAY(D391,2))</f>
        <v/>
      </c>
      <c r="B391" s="18" t="str">
        <f>+IF(F391="","",MONTH(D391))</f>
        <v/>
      </c>
      <c r="C391" s="19" t="str">
        <f>+IF(F391="","",WEEKNUM(D391,21))</f>
        <v/>
      </c>
      <c r="D391" s="5"/>
      <c r="E391" s="31"/>
      <c r="F391" s="20" t="str">
        <f>+IF(E391="","",E391/faktor)</f>
        <v/>
      </c>
      <c r="G391" s="10"/>
      <c r="H391" s="10"/>
      <c r="I391" s="8"/>
      <c r="J391" s="21" t="str">
        <f>+IF(F391="","",G391/H391)</f>
        <v/>
      </c>
      <c r="K391" s="22" t="str">
        <f>+IF(F391="","",G391/I391)</f>
        <v/>
      </c>
      <c r="L391" s="23" t="str">
        <f>+IF(F391="","",H391/F391)</f>
        <v/>
      </c>
      <c r="M391" s="24" t="str">
        <f>+IF(F391="","",G391/F391)</f>
        <v/>
      </c>
      <c r="O391" s="6"/>
    </row>
    <row r="392" spans="1:15" ht="12.75">
      <c r="A392" s="17" t="str">
        <f>+IF(F392="","",WEEKDAY(D392,2))</f>
        <v/>
      </c>
      <c r="B392" s="18" t="str">
        <f>+IF(F392="","",MONTH(D392))</f>
        <v/>
      </c>
      <c r="C392" s="19" t="str">
        <f>+IF(F392="","",WEEKNUM(D392,21))</f>
        <v/>
      </c>
      <c r="D392" s="5"/>
      <c r="E392" s="31"/>
      <c r="F392" s="20" t="str">
        <f>+IF(E392="","",E392/faktor)</f>
        <v/>
      </c>
      <c r="G392" s="10"/>
      <c r="H392" s="10"/>
      <c r="I392" s="8"/>
      <c r="J392" s="21" t="str">
        <f>+IF(F392="","",G392/H392)</f>
        <v/>
      </c>
      <c r="K392" s="22" t="str">
        <f>+IF(F392="","",G392/I392)</f>
        <v/>
      </c>
      <c r="L392" s="23" t="str">
        <f>+IF(F392="","",H392/F392)</f>
        <v/>
      </c>
      <c r="M392" s="24" t="str">
        <f>+IF(F392="","",G392/F392)</f>
        <v/>
      </c>
      <c r="O392" s="6"/>
    </row>
    <row r="393" spans="1:15" ht="13" thickBot="1">
      <c r="A393" s="37" t="str">
        <f>+IF(F393="","",WEEKDAY(D393,2))</f>
        <v/>
      </c>
      <c r="B393" s="38" t="str">
        <f>+IF(F393="","",MONTH(D393))</f>
        <v/>
      </c>
      <c r="C393" s="19" t="str">
        <f>+IF(F393="","",WEEKNUM(D393,21))</f>
        <v/>
      </c>
      <c r="D393" s="40"/>
      <c r="E393" s="41"/>
      <c r="F393" s="42" t="str">
        <f>+IF(E393="","",E393/faktor)</f>
        <v/>
      </c>
      <c r="G393" s="43"/>
      <c r="H393" s="43"/>
      <c r="I393" s="44"/>
      <c r="J393" s="45" t="str">
        <f>+IF(F393="","",G393/H393)</f>
        <v/>
      </c>
      <c r="K393" s="46" t="str">
        <f>+IF(F393="","",G393/I393)</f>
        <v/>
      </c>
      <c r="L393" s="47" t="str">
        <f>+IF(F393="","",H393/F393)</f>
        <v/>
      </c>
      <c r="M393" s="48" t="str">
        <f>+IF(F393="","",G393/F393)</f>
        <v/>
      </c>
      <c r="O393" s="49"/>
    </row>
    <row r="394" spans="1:15" ht="13" thickTop="1">
      <c r="A394" s="53" t="str">
        <f>+IF(F394="","",WEEKDAY(D394,2))</f>
        <v/>
      </c>
      <c r="B394" s="54" t="str">
        <f>+IF(F394="","",MONTH(D394))</f>
        <v/>
      </c>
      <c r="C394" s="55" t="str">
        <f>+IF(F394="","",WEEKNUM(D394,21))</f>
        <v/>
      </c>
      <c r="D394" s="56"/>
      <c r="E394" s="57"/>
      <c r="F394" s="58" t="str">
        <f>+IF(E394="","",E394/faktor)</f>
        <v/>
      </c>
      <c r="G394" s="59"/>
      <c r="H394" s="59"/>
      <c r="I394" s="60"/>
      <c r="J394" s="61" t="str">
        <f>+IF(F394="","",G394/H394)</f>
        <v/>
      </c>
      <c r="K394" s="62" t="str">
        <f>+IF(F394="","",G394/I394)</f>
        <v/>
      </c>
      <c r="L394" s="63" t="str">
        <f>+IF(F394="","",H394/F394)</f>
        <v/>
      </c>
      <c r="M394" s="64" t="str">
        <f>+IF(F394="","",G394/F394)</f>
        <v/>
      </c>
      <c r="O394" s="65"/>
    </row>
    <row r="395" spans="1:15" ht="12.75">
      <c r="A395" s="17" t="str">
        <f>+IF(F395="","",WEEKDAY(D395,2))</f>
        <v/>
      </c>
      <c r="B395" s="18" t="str">
        <f>+IF(F395="","",MONTH(D395))</f>
        <v/>
      </c>
      <c r="C395" s="19" t="str">
        <f>+IF(F395="","",WEEKNUM(D395,21))</f>
        <v/>
      </c>
      <c r="D395" s="5"/>
      <c r="E395" s="31"/>
      <c r="F395" s="20" t="str">
        <f>+IF(E395="","",E395/faktor)</f>
        <v/>
      </c>
      <c r="G395" s="10"/>
      <c r="H395" s="10"/>
      <c r="I395" s="8"/>
      <c r="J395" s="21" t="str">
        <f>+IF(F395="","",G395/H395)</f>
        <v/>
      </c>
      <c r="K395" s="22" t="str">
        <f>+IF(F395="","",G395/I395)</f>
        <v/>
      </c>
      <c r="L395" s="23" t="str">
        <f>+IF(F395="","",H395/F395)</f>
        <v/>
      </c>
      <c r="M395" s="24" t="str">
        <f>+IF(F395="","",G395/F395)</f>
        <v/>
      </c>
      <c r="O395" s="6"/>
    </row>
    <row r="396" spans="1:15" ht="12.75">
      <c r="A396" s="17" t="str">
        <f>+IF(F396="","",WEEKDAY(D396,2))</f>
        <v/>
      </c>
      <c r="B396" s="18" t="str">
        <f>+IF(F396="","",MONTH(D396))</f>
        <v/>
      </c>
      <c r="C396" s="19" t="str">
        <f>+IF(F396="","",WEEKNUM(D396,21))</f>
        <v/>
      </c>
      <c r="D396" s="5"/>
      <c r="E396" s="31"/>
      <c r="F396" s="20" t="str">
        <f>+IF(E396="","",E396/faktor)</f>
        <v/>
      </c>
      <c r="G396" s="10"/>
      <c r="H396" s="10"/>
      <c r="I396" s="8"/>
      <c r="J396" s="21" t="str">
        <f>+IF(F396="","",G396/H396)</f>
        <v/>
      </c>
      <c r="K396" s="22" t="str">
        <f>+IF(F396="","",G396/I396)</f>
        <v/>
      </c>
      <c r="L396" s="23" t="str">
        <f>+IF(F396="","",H396/F396)</f>
        <v/>
      </c>
      <c r="M396" s="24" t="str">
        <f>+IF(F396="","",G396/F396)</f>
        <v/>
      </c>
      <c r="O396" s="6"/>
    </row>
    <row r="397" spans="1:15" ht="12.75">
      <c r="A397" s="17" t="str">
        <f>+IF(F397="","",WEEKDAY(D397,2))</f>
        <v/>
      </c>
      <c r="B397" s="18" t="str">
        <f>+IF(F397="","",MONTH(D397))</f>
        <v/>
      </c>
      <c r="C397" s="19" t="str">
        <f>+IF(F397="","",WEEKNUM(D397,21))</f>
        <v/>
      </c>
      <c r="D397" s="5"/>
      <c r="E397" s="31"/>
      <c r="F397" s="20" t="str">
        <f>+IF(E397="","",E397/faktor)</f>
        <v/>
      </c>
      <c r="G397" s="10"/>
      <c r="H397" s="10"/>
      <c r="I397" s="8"/>
      <c r="J397" s="21" t="str">
        <f>+IF(F397="","",G397/H397)</f>
        <v/>
      </c>
      <c r="K397" s="22" t="str">
        <f>+IF(F397="","",G397/I397)</f>
        <v/>
      </c>
      <c r="L397" s="23" t="str">
        <f>+IF(F397="","",H397/F397)</f>
        <v/>
      </c>
      <c r="M397" s="24" t="str">
        <f>+IF(F397="","",G397/F397)</f>
        <v/>
      </c>
      <c r="O397" s="6"/>
    </row>
    <row r="398" spans="1:15" ht="12.75">
      <c r="A398" s="17" t="str">
        <f>+IF(F398="","",WEEKDAY(D398,2))</f>
        <v/>
      </c>
      <c r="B398" s="18" t="str">
        <f>+IF(F398="","",MONTH(D398))</f>
        <v/>
      </c>
      <c r="C398" s="19" t="str">
        <f>+IF(F398="","",WEEKNUM(D398,21))</f>
        <v/>
      </c>
      <c r="D398" s="5"/>
      <c r="E398" s="31"/>
      <c r="F398" s="20" t="str">
        <f>+IF(E398="","",E398/faktor)</f>
        <v/>
      </c>
      <c r="G398" s="10"/>
      <c r="H398" s="10"/>
      <c r="I398" s="8"/>
      <c r="J398" s="21" t="str">
        <f>+IF(F398="","",G398/H398)</f>
        <v/>
      </c>
      <c r="K398" s="22" t="str">
        <f>+IF(F398="","",G398/I398)</f>
        <v/>
      </c>
      <c r="L398" s="23" t="str">
        <f>+IF(F398="","",H398/F398)</f>
        <v/>
      </c>
      <c r="M398" s="24" t="str">
        <f>+IF(F398="","",G398/F398)</f>
        <v/>
      </c>
      <c r="O398" s="6"/>
    </row>
    <row r="399" spans="1:15" ht="12.75">
      <c r="A399" s="17" t="str">
        <f>+IF(F399="","",WEEKDAY(D399,2))</f>
        <v/>
      </c>
      <c r="B399" s="18" t="str">
        <f>+IF(F399="","",MONTH(D399))</f>
        <v/>
      </c>
      <c r="C399" s="19" t="str">
        <f>+IF(F399="","",WEEKNUM(D399,21))</f>
        <v/>
      </c>
      <c r="D399" s="5"/>
      <c r="E399" s="31"/>
      <c r="F399" s="20" t="str">
        <f>+IF(E399="","",E399/faktor)</f>
        <v/>
      </c>
      <c r="G399" s="10"/>
      <c r="H399" s="10"/>
      <c r="I399" s="8"/>
      <c r="J399" s="21" t="str">
        <f>+IF(F399="","",G399/H399)</f>
        <v/>
      </c>
      <c r="K399" s="22" t="str">
        <f>+IF(F399="","",G399/I399)</f>
        <v/>
      </c>
      <c r="L399" s="23" t="str">
        <f>+IF(F399="","",H399/F399)</f>
        <v/>
      </c>
      <c r="M399" s="24" t="str">
        <f>+IF(F399="","",G399/F399)</f>
        <v/>
      </c>
      <c r="O399" s="6"/>
    </row>
    <row r="400" spans="1:15" ht="12.75">
      <c r="A400" s="17" t="str">
        <f>+IF(F400="","",WEEKDAY(D400,2))</f>
        <v/>
      </c>
      <c r="B400" s="18" t="str">
        <f>+IF(F400="","",MONTH(D400))</f>
        <v/>
      </c>
      <c r="C400" s="19" t="str">
        <f>+IF(F400="","",WEEKNUM(D400,21))</f>
        <v/>
      </c>
      <c r="D400" s="5"/>
      <c r="E400" s="31"/>
      <c r="F400" s="20" t="str">
        <f>+IF(E400="","",E400/faktor)</f>
        <v/>
      </c>
      <c r="G400" s="10"/>
      <c r="H400" s="10"/>
      <c r="I400" s="8"/>
      <c r="J400" s="21" t="str">
        <f>+IF(F400="","",G400/H400)</f>
        <v/>
      </c>
      <c r="K400" s="22" t="str">
        <f>+IF(F400="","",G400/I400)</f>
        <v/>
      </c>
      <c r="L400" s="23" t="str">
        <f>+IF(F400="","",H400/F400)</f>
        <v/>
      </c>
      <c r="M400" s="24" t="str">
        <f>+IF(F400="","",G400/F400)</f>
        <v/>
      </c>
      <c r="O400" s="6"/>
    </row>
    <row r="401" spans="1:15" ht="12.75">
      <c r="A401" s="17" t="str">
        <f>+IF(F401="","",WEEKDAY(D401,2))</f>
        <v/>
      </c>
      <c r="B401" s="18" t="str">
        <f>+IF(F401="","",MONTH(D401))</f>
        <v/>
      </c>
      <c r="C401" s="19" t="str">
        <f>+IF(F401="","",WEEKNUM(D401,21))</f>
        <v/>
      </c>
      <c r="D401" s="5"/>
      <c r="E401" s="31"/>
      <c r="F401" s="20" t="str">
        <f>+IF(E401="","",E401/faktor)</f>
        <v/>
      </c>
      <c r="G401" s="10"/>
      <c r="H401" s="10"/>
      <c r="I401" s="8"/>
      <c r="J401" s="21" t="str">
        <f>+IF(F401="","",G401/H401)</f>
        <v/>
      </c>
      <c r="K401" s="22" t="str">
        <f>+IF(F401="","",G401/I401)</f>
        <v/>
      </c>
      <c r="L401" s="23" t="str">
        <f>+IF(F401="","",H401/F401)</f>
        <v/>
      </c>
      <c r="M401" s="24" t="str">
        <f>+IF(F401="","",G401/F401)</f>
        <v/>
      </c>
      <c r="O401" s="6"/>
    </row>
    <row r="402" spans="1:15" ht="12.75">
      <c r="A402" s="17" t="str">
        <f>+IF(F402="","",WEEKDAY(D402,2))</f>
        <v/>
      </c>
      <c r="B402" s="18" t="str">
        <f>+IF(F402="","",MONTH(D402))</f>
        <v/>
      </c>
      <c r="C402" s="19" t="str">
        <f>+IF(F402="","",WEEKNUM(D402,21))</f>
        <v/>
      </c>
      <c r="D402" s="5"/>
      <c r="E402" s="31"/>
      <c r="F402" s="20" t="str">
        <f>+IF(E402="","",E402/faktor)</f>
        <v/>
      </c>
      <c r="G402" s="10"/>
      <c r="H402" s="10"/>
      <c r="I402" s="8"/>
      <c r="J402" s="21" t="str">
        <f>+IF(F402="","",G402/H402)</f>
        <v/>
      </c>
      <c r="K402" s="22" t="str">
        <f>+IF(F402="","",G402/I402)</f>
        <v/>
      </c>
      <c r="L402" s="23" t="str">
        <f>+IF(F402="","",H402/F402)</f>
        <v/>
      </c>
      <c r="M402" s="24" t="str">
        <f>+IF(F402="","",G402/F402)</f>
        <v/>
      </c>
      <c r="O402" s="6"/>
    </row>
    <row r="403" spans="1:15" ht="12.75">
      <c r="A403" s="17" t="str">
        <f>+IF(F403="","",WEEKDAY(D403,2))</f>
        <v/>
      </c>
      <c r="B403" s="18" t="str">
        <f>+IF(F403="","",MONTH(D403))</f>
        <v/>
      </c>
      <c r="C403" s="19" t="str">
        <f>+IF(F403="","",WEEKNUM(D403,21))</f>
        <v/>
      </c>
      <c r="D403" s="5"/>
      <c r="E403" s="31"/>
      <c r="F403" s="20" t="str">
        <f>+IF(E403="","",E403/faktor)</f>
        <v/>
      </c>
      <c r="G403" s="10"/>
      <c r="H403" s="10"/>
      <c r="I403" s="8"/>
      <c r="J403" s="21" t="str">
        <f>+IF(F403="","",G403/H403)</f>
        <v/>
      </c>
      <c r="K403" s="22" t="str">
        <f>+IF(F403="","",G403/I403)</f>
        <v/>
      </c>
      <c r="L403" s="23" t="str">
        <f>+IF(F403="","",H403/F403)</f>
        <v/>
      </c>
      <c r="M403" s="24" t="str">
        <f>+IF(F403="","",G403/F403)</f>
        <v/>
      </c>
      <c r="O403" s="6"/>
    </row>
    <row r="404" spans="1:24" ht="12.75">
      <c r="A404" s="17" t="str">
        <f>+IF(F404="","",WEEKDAY(D404,2))</f>
        <v/>
      </c>
      <c r="B404" s="18" t="str">
        <f>+IF(F404="","",MONTH(D404))</f>
        <v/>
      </c>
      <c r="C404" s="19" t="str">
        <f>+IF(F404="","",WEEKNUM(D404,21))</f>
        <v/>
      </c>
      <c r="D404" s="5"/>
      <c r="E404" s="31"/>
      <c r="F404" s="20" t="str">
        <f>+IF(E404="","",E404/faktor)</f>
        <v/>
      </c>
      <c r="G404" s="10"/>
      <c r="H404" s="10"/>
      <c r="I404" s="8"/>
      <c r="J404" s="21" t="str">
        <f>+IF(F404="","",G404/H404)</f>
        <v/>
      </c>
      <c r="K404" s="22" t="str">
        <f>+IF(F404="","",G404/I404)</f>
        <v/>
      </c>
      <c r="L404" s="23" t="str">
        <f>+IF(F404="","",H404/F404)</f>
        <v/>
      </c>
      <c r="M404" s="24" t="str">
        <f>+IF(F404="","",G404/F404)</f>
        <v/>
      </c>
      <c r="O404" s="6"/>
      <c r="Q404" s="2" t="s">
        <v>33</v>
      </c>
      <c r="V404" s="100" t="s">
        <v>28</v>
      </c>
      <c r="W404" s="27"/>
      <c r="X404" s="27">
        <v>2015</v>
      </c>
    </row>
    <row r="405" spans="1:15" ht="12.75">
      <c r="A405" s="17" t="str">
        <f>+IF(F405="","",WEEKDAY(D405,2))</f>
        <v/>
      </c>
      <c r="B405" s="18" t="str">
        <f>+IF(F405="","",MONTH(D405))</f>
        <v/>
      </c>
      <c r="C405" s="19" t="str">
        <f>+IF(F405="","",WEEKNUM(D405,21))</f>
        <v/>
      </c>
      <c r="D405" s="5"/>
      <c r="E405" s="31"/>
      <c r="F405" s="20" t="str">
        <f>+IF(E405="","",E405/faktor)</f>
        <v/>
      </c>
      <c r="G405" s="10"/>
      <c r="H405" s="10"/>
      <c r="I405" s="8"/>
      <c r="J405" s="21" t="str">
        <f>+IF(F405="","",G405/H405)</f>
        <v/>
      </c>
      <c r="K405" s="22" t="str">
        <f>+IF(F405="","",G405/I405)</f>
        <v/>
      </c>
      <c r="L405" s="23" t="str">
        <f>+IF(F405="","",H405/F405)</f>
        <v/>
      </c>
      <c r="M405" s="24" t="str">
        <f>+IF(F405="","",G405/F405)</f>
        <v/>
      </c>
      <c r="O405" s="6"/>
    </row>
    <row r="406" spans="1:25" ht="12.75">
      <c r="A406" s="17" t="str">
        <f>+IF(F406="","",WEEKDAY(D406,2))</f>
        <v/>
      </c>
      <c r="B406" s="18" t="str">
        <f>+IF(F406="","",MONTH(D406))</f>
        <v/>
      </c>
      <c r="C406" s="19" t="str">
        <f>+IF(F406="","",WEEKNUM(D406,21))</f>
        <v/>
      </c>
      <c r="D406" s="5"/>
      <c r="E406" s="31"/>
      <c r="F406" s="20" t="str">
        <f>+IF(E406="","",E406/faktor)</f>
        <v/>
      </c>
      <c r="G406" s="10"/>
      <c r="H406" s="10"/>
      <c r="I406" s="8"/>
      <c r="J406" s="21" t="str">
        <f>+IF(F406="","",G406/H406)</f>
        <v/>
      </c>
      <c r="K406" s="22" t="str">
        <f>+IF(F406="","",G406/I406)</f>
        <v/>
      </c>
      <c r="L406" s="23" t="str">
        <f>+IF(F406="","",H406/F406)</f>
        <v/>
      </c>
      <c r="M406" s="24" t="str">
        <f>+IF(F406="","",G406/F406)</f>
        <v/>
      </c>
      <c r="O406" s="6"/>
      <c r="Q406" s="30" t="s">
        <v>19</v>
      </c>
      <c r="R406" s="29" t="s">
        <v>18</v>
      </c>
      <c r="S406" s="30" t="s">
        <v>20</v>
      </c>
      <c r="T406" s="30" t="s">
        <v>16</v>
      </c>
      <c r="U406" s="30" t="s">
        <v>17</v>
      </c>
      <c r="V406" s="29" t="s">
        <v>1</v>
      </c>
      <c r="W406" s="29" t="s">
        <v>12</v>
      </c>
      <c r="X406" s="29" t="s">
        <v>5</v>
      </c>
      <c r="Y406" s="29" t="s">
        <v>4</v>
      </c>
    </row>
    <row r="407" spans="1:25" ht="12.75">
      <c r="A407" s="17" t="str">
        <f>+IF(F407="","",WEEKDAY(D407,2))</f>
        <v/>
      </c>
      <c r="B407" s="18" t="str">
        <f>+IF(F407="","",MONTH(D407))</f>
        <v/>
      </c>
      <c r="C407" s="19" t="str">
        <f>+IF(F407="","",WEEKNUM(D407,21))</f>
        <v/>
      </c>
      <c r="D407" s="5"/>
      <c r="E407" s="31"/>
      <c r="F407" s="20" t="str">
        <f>+IF(E407="","",E407/faktor)</f>
        <v/>
      </c>
      <c r="G407" s="10"/>
      <c r="H407" s="10"/>
      <c r="I407" s="8"/>
      <c r="J407" s="21" t="str">
        <f>+IF(F407="","",G407/H407)</f>
        <v/>
      </c>
      <c r="K407" s="22" t="str">
        <f>+IF(F407="","",G407/I407)</f>
        <v/>
      </c>
      <c r="L407" s="23" t="str">
        <f>+IF(F407="","",H407/F407)</f>
        <v/>
      </c>
      <c r="M407" s="24" t="str">
        <f>+IF(F407="","",G407/F407)</f>
        <v/>
      </c>
      <c r="O407" s="6"/>
      <c r="P407" s="27" t="s">
        <v>19</v>
      </c>
      <c r="Q407" s="28" t="str">
        <f>_xlfn.IFERROR(SUBTOTAL(1,E394:E423),"")</f>
        <v/>
      </c>
      <c r="R407" s="50" t="str">
        <f>_xlfn.IFERROR(SUBTOTAL(1,F394:F423),"")</f>
        <v/>
      </c>
      <c r="S407" s="28" t="str">
        <f>_xlfn.IFERROR(SUBTOTAL(1,G394:G423),"")</f>
        <v/>
      </c>
      <c r="T407" s="28" t="str">
        <f aca="true" t="shared" si="21" ref="T407:Y407">_xlfn.IFERROR(SUBTOTAL(1,H394:H423),"")</f>
        <v/>
      </c>
      <c r="U407" s="52" t="str">
        <f t="shared" si="21"/>
        <v/>
      </c>
      <c r="V407" s="50" t="str">
        <f t="shared" si="21"/>
        <v/>
      </c>
      <c r="W407" s="50" t="str">
        <f t="shared" si="21"/>
        <v/>
      </c>
      <c r="X407" s="51" t="str">
        <f t="shared" si="21"/>
        <v/>
      </c>
      <c r="Y407" s="50" t="str">
        <f t="shared" si="21"/>
        <v/>
      </c>
    </row>
    <row r="408" spans="1:25" ht="12.75">
      <c r="A408" s="17" t="str">
        <f>+IF(F408="","",WEEKDAY(D408,2))</f>
        <v/>
      </c>
      <c r="B408" s="18" t="str">
        <f>+IF(F408="","",MONTH(D408))</f>
        <v/>
      </c>
      <c r="C408" s="19" t="str">
        <f>+IF(F408="","",WEEKNUM(D408,21))</f>
        <v/>
      </c>
      <c r="D408" s="5"/>
      <c r="E408" s="31"/>
      <c r="F408" s="20" t="str">
        <f>+IF(E408="","",E408/faktor)</f>
        <v/>
      </c>
      <c r="G408" s="10"/>
      <c r="H408" s="10"/>
      <c r="I408" s="8"/>
      <c r="J408" s="21" t="str">
        <f>+IF(F408="","",G408/H408)</f>
        <v/>
      </c>
      <c r="K408" s="22" t="str">
        <f>+IF(F408="","",G408/I408)</f>
        <v/>
      </c>
      <c r="L408" s="23" t="str">
        <f>+IF(F408="","",H408/F408)</f>
        <v/>
      </c>
      <c r="M408" s="24" t="str">
        <f>+IF(F408="","",G408/F408)</f>
        <v/>
      </c>
      <c r="O408" s="6"/>
      <c r="P408" s="27" t="s">
        <v>38</v>
      </c>
      <c r="Q408" s="28" t="str">
        <f aca="true" t="shared" si="22" ref="Q408:Y408">Q198</f>
        <v/>
      </c>
      <c r="R408" s="50" t="str">
        <f t="shared" si="22"/>
        <v/>
      </c>
      <c r="S408" s="28" t="str">
        <f t="shared" si="22"/>
        <v/>
      </c>
      <c r="T408" s="28" t="str">
        <f t="shared" si="22"/>
        <v/>
      </c>
      <c r="U408" s="52" t="str">
        <f t="shared" si="22"/>
        <v/>
      </c>
      <c r="V408" s="50" t="str">
        <f t="shared" si="22"/>
        <v/>
      </c>
      <c r="W408" s="50" t="str">
        <f t="shared" si="22"/>
        <v/>
      </c>
      <c r="X408" s="51" t="str">
        <f t="shared" si="22"/>
        <v/>
      </c>
      <c r="Y408" s="50" t="str">
        <f t="shared" si="22"/>
        <v/>
      </c>
    </row>
    <row r="409" spans="1:15" ht="12.75">
      <c r="A409" s="17" t="str">
        <f>+IF(F409="","",WEEKDAY(D409,2))</f>
        <v/>
      </c>
      <c r="B409" s="18" t="str">
        <f>+IF(F409="","",MONTH(D409))</f>
        <v/>
      </c>
      <c r="C409" s="19" t="str">
        <f>+IF(F409="","",WEEKNUM(D409,21))</f>
        <v/>
      </c>
      <c r="D409" s="5"/>
      <c r="E409" s="31"/>
      <c r="F409" s="20" t="str">
        <f>+IF(E409="","",E409/faktor)</f>
        <v/>
      </c>
      <c r="G409" s="10"/>
      <c r="H409" s="10"/>
      <c r="I409" s="8"/>
      <c r="J409" s="21" t="str">
        <f>+IF(F409="","",G409/H409)</f>
        <v/>
      </c>
      <c r="K409" s="22" t="str">
        <f>+IF(F409="","",G409/I409)</f>
        <v/>
      </c>
      <c r="L409" s="23" t="str">
        <f>+IF(F409="","",H409/F409)</f>
        <v/>
      </c>
      <c r="M409" s="24" t="str">
        <f>+IF(F409="","",G409/F409)</f>
        <v/>
      </c>
      <c r="O409" s="6"/>
    </row>
    <row r="410" spans="1:17" ht="12.75">
      <c r="A410" s="17" t="str">
        <f>+IF(F410="","",WEEKDAY(D410,2))</f>
        <v/>
      </c>
      <c r="B410" s="18" t="str">
        <f>+IF(F410="","",MONTH(D410))</f>
        <v/>
      </c>
      <c r="C410" s="19" t="str">
        <f>+IF(F410="","",WEEKNUM(D410,21))</f>
        <v/>
      </c>
      <c r="D410" s="5"/>
      <c r="E410" s="31"/>
      <c r="F410" s="20" t="str">
        <f>+IF(E410="","",E410/faktor)</f>
        <v/>
      </c>
      <c r="G410" s="10"/>
      <c r="H410" s="10"/>
      <c r="I410" s="8"/>
      <c r="J410" s="21" t="str">
        <f>+IF(F410="","",G410/H410)</f>
        <v/>
      </c>
      <c r="K410" s="22" t="str">
        <f>+IF(F410="","",G410/I410)</f>
        <v/>
      </c>
      <c r="L410" s="23" t="str">
        <f>+IF(F410="","",H410/F410)</f>
        <v/>
      </c>
      <c r="M410" s="24" t="str">
        <f>+IF(F410="","",G410/F410)</f>
        <v/>
      </c>
      <c r="O410" s="6"/>
      <c r="Q410" s="27"/>
    </row>
    <row r="411" spans="1:15" ht="12.75">
      <c r="A411" s="17" t="str">
        <f>+IF(F411="","",WEEKDAY(D411,2))</f>
        <v/>
      </c>
      <c r="B411" s="18" t="str">
        <f>+IF(F411="","",MONTH(D411))</f>
        <v/>
      </c>
      <c r="C411" s="19" t="str">
        <f>+IF(F411="","",WEEKNUM(D411,21))</f>
        <v/>
      </c>
      <c r="D411" s="5"/>
      <c r="E411" s="31"/>
      <c r="F411" s="20" t="str">
        <f>+IF(E411="","",E411/faktor)</f>
        <v/>
      </c>
      <c r="G411" s="10"/>
      <c r="H411" s="10"/>
      <c r="I411" s="8"/>
      <c r="J411" s="21" t="str">
        <f>+IF(F411="","",G411/H411)</f>
        <v/>
      </c>
      <c r="K411" s="22" t="str">
        <f>+IF(F411="","",G411/I411)</f>
        <v/>
      </c>
      <c r="L411" s="23" t="str">
        <f>+IF(F411="","",H411/F411)</f>
        <v/>
      </c>
      <c r="M411" s="24" t="str">
        <f>+IF(F411="","",G411/F411)</f>
        <v/>
      </c>
      <c r="O411" s="6"/>
    </row>
    <row r="412" spans="1:15" ht="12.75">
      <c r="A412" s="17" t="str">
        <f>+IF(F412="","",WEEKDAY(D412,2))</f>
        <v/>
      </c>
      <c r="B412" s="18" t="str">
        <f>+IF(F412="","",MONTH(D412))</f>
        <v/>
      </c>
      <c r="C412" s="19" t="str">
        <f>+IF(F412="","",WEEKNUM(D412,21))</f>
        <v/>
      </c>
      <c r="D412" s="5"/>
      <c r="E412" s="31"/>
      <c r="F412" s="20" t="str">
        <f>+IF(E412="","",E412/faktor)</f>
        <v/>
      </c>
      <c r="G412" s="10"/>
      <c r="H412" s="10"/>
      <c r="I412" s="8"/>
      <c r="J412" s="21" t="str">
        <f>+IF(F412="","",G412/H412)</f>
        <v/>
      </c>
      <c r="K412" s="22" t="str">
        <f>+IF(F412="","",G412/I412)</f>
        <v/>
      </c>
      <c r="L412" s="23" t="str">
        <f>+IF(F412="","",H412/F412)</f>
        <v/>
      </c>
      <c r="M412" s="24" t="str">
        <f>+IF(F412="","",G412/F412)</f>
        <v/>
      </c>
      <c r="O412" s="6"/>
    </row>
    <row r="413" spans="1:15" ht="12.75">
      <c r="A413" s="17" t="str">
        <f>+IF(F413="","",WEEKDAY(D413,2))</f>
        <v/>
      </c>
      <c r="B413" s="18" t="str">
        <f>+IF(F413="","",MONTH(D413))</f>
        <v/>
      </c>
      <c r="C413" s="19" t="str">
        <f>+IF(F413="","",WEEKNUM(D413,21))</f>
        <v/>
      </c>
      <c r="D413" s="5"/>
      <c r="E413" s="31"/>
      <c r="F413" s="20" t="str">
        <f>+IF(E413="","",E413/faktor)</f>
        <v/>
      </c>
      <c r="G413" s="10"/>
      <c r="H413" s="10"/>
      <c r="I413" s="8"/>
      <c r="J413" s="21" t="str">
        <f>+IF(F413="","",G413/H413)</f>
        <v/>
      </c>
      <c r="K413" s="22" t="str">
        <f>+IF(F413="","",G413/I413)</f>
        <v/>
      </c>
      <c r="L413" s="23" t="str">
        <f>+IF(F413="","",H413/F413)</f>
        <v/>
      </c>
      <c r="M413" s="24" t="str">
        <f>+IF(F413="","",G413/F413)</f>
        <v/>
      </c>
      <c r="O413" s="6"/>
    </row>
    <row r="414" spans="1:15" ht="12.75">
      <c r="A414" s="17" t="str">
        <f>+IF(F414="","",WEEKDAY(D414,2))</f>
        <v/>
      </c>
      <c r="B414" s="18" t="str">
        <f>+IF(F414="","",MONTH(D414))</f>
        <v/>
      </c>
      <c r="C414" s="19" t="str">
        <f>+IF(F414="","",WEEKNUM(D414,21))</f>
        <v/>
      </c>
      <c r="D414" s="5"/>
      <c r="E414" s="31"/>
      <c r="F414" s="20" t="str">
        <f>+IF(E414="","",E414/faktor)</f>
        <v/>
      </c>
      <c r="G414" s="10"/>
      <c r="H414" s="10"/>
      <c r="I414" s="8"/>
      <c r="J414" s="21" t="str">
        <f>+IF(F414="","",G414/H414)</f>
        <v/>
      </c>
      <c r="K414" s="22" t="str">
        <f>+IF(F414="","",G414/I414)</f>
        <v/>
      </c>
      <c r="L414" s="23" t="str">
        <f>+IF(F414="","",H414/F414)</f>
        <v/>
      </c>
      <c r="M414" s="24" t="str">
        <f>+IF(F414="","",G414/F414)</f>
        <v/>
      </c>
      <c r="O414" s="6"/>
    </row>
    <row r="415" spans="1:15" ht="12.75">
      <c r="A415" s="17" t="str">
        <f>+IF(F415="","",WEEKDAY(D415,2))</f>
        <v/>
      </c>
      <c r="B415" s="18" t="str">
        <f>+IF(F415="","",MONTH(D415))</f>
        <v/>
      </c>
      <c r="C415" s="19" t="str">
        <f>+IF(F415="","",WEEKNUM(D415,21))</f>
        <v/>
      </c>
      <c r="D415" s="5"/>
      <c r="E415" s="31"/>
      <c r="F415" s="20" t="str">
        <f>+IF(E415="","",E415/faktor)</f>
        <v/>
      </c>
      <c r="G415" s="10"/>
      <c r="H415" s="10"/>
      <c r="I415" s="8"/>
      <c r="J415" s="21" t="str">
        <f>+IF(F415="","",G415/H415)</f>
        <v/>
      </c>
      <c r="K415" s="22" t="str">
        <f>+IF(F415="","",G415/I415)</f>
        <v/>
      </c>
      <c r="L415" s="23" t="str">
        <f>+IF(F415="","",H415/F415)</f>
        <v/>
      </c>
      <c r="M415" s="24" t="str">
        <f>+IF(F415="","",G415/F415)</f>
        <v/>
      </c>
      <c r="O415" s="6"/>
    </row>
    <row r="416" spans="1:15" ht="12.75">
      <c r="A416" s="17" t="str">
        <f>+IF(F416="","",WEEKDAY(D416,2))</f>
        <v/>
      </c>
      <c r="B416" s="18" t="str">
        <f>+IF(F416="","",MONTH(D416))</f>
        <v/>
      </c>
      <c r="C416" s="19" t="str">
        <f>+IF(F416="","",WEEKNUM(D416,21))</f>
        <v/>
      </c>
      <c r="D416" s="5"/>
      <c r="E416" s="31"/>
      <c r="F416" s="20" t="str">
        <f>+IF(E416="","",E416/faktor)</f>
        <v/>
      </c>
      <c r="G416" s="10"/>
      <c r="H416" s="10"/>
      <c r="I416" s="8"/>
      <c r="J416" s="21" t="str">
        <f>+IF(F416="","",G416/H416)</f>
        <v/>
      </c>
      <c r="K416" s="22" t="str">
        <f>+IF(F416="","",G416/I416)</f>
        <v/>
      </c>
      <c r="L416" s="23" t="str">
        <f>+IF(F416="","",H416/F416)</f>
        <v/>
      </c>
      <c r="M416" s="24" t="str">
        <f>+IF(F416="","",G416/F416)</f>
        <v/>
      </c>
      <c r="O416" s="6"/>
    </row>
    <row r="417" spans="1:15" ht="12.75">
      <c r="A417" s="17" t="str">
        <f>+IF(F417="","",WEEKDAY(D417,2))</f>
        <v/>
      </c>
      <c r="B417" s="18" t="str">
        <f>+IF(F417="","",MONTH(D417))</f>
        <v/>
      </c>
      <c r="C417" s="19" t="str">
        <f>+IF(F417="","",WEEKNUM(D417,21))</f>
        <v/>
      </c>
      <c r="D417" s="5"/>
      <c r="E417" s="31"/>
      <c r="F417" s="20" t="str">
        <f>+IF(E417="","",E417/faktor)</f>
        <v/>
      </c>
      <c r="G417" s="10"/>
      <c r="H417" s="10"/>
      <c r="I417" s="8"/>
      <c r="J417" s="21" t="str">
        <f>+IF(F417="","",G417/H417)</f>
        <v/>
      </c>
      <c r="K417" s="22" t="str">
        <f>+IF(F417="","",G417/I417)</f>
        <v/>
      </c>
      <c r="L417" s="23" t="str">
        <f>+IF(F417="","",H417/F417)</f>
        <v/>
      </c>
      <c r="M417" s="24" t="str">
        <f>+IF(F417="","",G417/F417)</f>
        <v/>
      </c>
      <c r="O417" s="6"/>
    </row>
    <row r="418" spans="1:15" ht="12.75">
      <c r="A418" s="17" t="str">
        <f>+IF(F418="","",WEEKDAY(D418,2))</f>
        <v/>
      </c>
      <c r="B418" s="18" t="str">
        <f>+IF(F418="","",MONTH(D418))</f>
        <v/>
      </c>
      <c r="C418" s="19" t="str">
        <f>+IF(F418="","",WEEKNUM(D418,21))</f>
        <v/>
      </c>
      <c r="D418" s="5"/>
      <c r="E418" s="31"/>
      <c r="F418" s="20" t="str">
        <f>+IF(E418="","",E418/faktor)</f>
        <v/>
      </c>
      <c r="G418" s="10"/>
      <c r="H418" s="10"/>
      <c r="I418" s="8"/>
      <c r="J418" s="21" t="str">
        <f>+IF(F418="","",G418/H418)</f>
        <v/>
      </c>
      <c r="K418" s="22" t="str">
        <f>+IF(F418="","",G418/I418)</f>
        <v/>
      </c>
      <c r="L418" s="23" t="str">
        <f>+IF(F418="","",H418/F418)</f>
        <v/>
      </c>
      <c r="M418" s="24" t="str">
        <f>+IF(F418="","",G418/F418)</f>
        <v/>
      </c>
      <c r="O418" s="6"/>
    </row>
    <row r="419" spans="1:15" ht="12.75">
      <c r="A419" s="17" t="str">
        <f>+IF(F419="","",WEEKDAY(D419,2))</f>
        <v/>
      </c>
      <c r="B419" s="18" t="str">
        <f>+IF(F419="","",MONTH(D419))</f>
        <v/>
      </c>
      <c r="C419" s="19" t="str">
        <f>+IF(F419="","",WEEKNUM(D419,21))</f>
        <v/>
      </c>
      <c r="D419" s="5"/>
      <c r="E419" s="31"/>
      <c r="F419" s="20" t="str">
        <f>+IF(E419="","",E419/faktor)</f>
        <v/>
      </c>
      <c r="G419" s="10"/>
      <c r="H419" s="10"/>
      <c r="I419" s="8"/>
      <c r="J419" s="21" t="str">
        <f>+IF(F419="","",G419/H419)</f>
        <v/>
      </c>
      <c r="K419" s="22" t="str">
        <f>+IF(F419="","",G419/I419)</f>
        <v/>
      </c>
      <c r="L419" s="23" t="str">
        <f>+IF(F419="","",H419/F419)</f>
        <v/>
      </c>
      <c r="M419" s="24" t="str">
        <f>+IF(F419="","",G419/F419)</f>
        <v/>
      </c>
      <c r="O419" s="6"/>
    </row>
    <row r="420" spans="1:15" ht="12.75">
      <c r="A420" s="17" t="str">
        <f>+IF(F420="","",WEEKDAY(D420,2))</f>
        <v/>
      </c>
      <c r="B420" s="18" t="str">
        <f>+IF(F420="","",MONTH(D420))</f>
        <v/>
      </c>
      <c r="C420" s="19" t="str">
        <f>+IF(F420="","",WEEKNUM(D420,21))</f>
        <v/>
      </c>
      <c r="D420" s="5"/>
      <c r="E420" s="31"/>
      <c r="F420" s="20" t="str">
        <f>+IF(E420="","",E420/faktor)</f>
        <v/>
      </c>
      <c r="G420" s="10"/>
      <c r="H420" s="10"/>
      <c r="I420" s="8"/>
      <c r="J420" s="21" t="str">
        <f>+IF(F420="","",G420/H420)</f>
        <v/>
      </c>
      <c r="K420" s="22" t="str">
        <f>+IF(F420="","",G420/I420)</f>
        <v/>
      </c>
      <c r="L420" s="23" t="str">
        <f>+IF(F420="","",H420/F420)</f>
        <v/>
      </c>
      <c r="M420" s="24" t="str">
        <f>+IF(F420="","",G420/F420)</f>
        <v/>
      </c>
      <c r="O420" s="6"/>
    </row>
    <row r="421" spans="1:15" ht="12.75">
      <c r="A421" s="17" t="str">
        <f>+IF(F421="","",WEEKDAY(D421,2))</f>
        <v/>
      </c>
      <c r="B421" s="18" t="str">
        <f>+IF(F421="","",MONTH(D421))</f>
        <v/>
      </c>
      <c r="C421" s="19" t="str">
        <f>+IF(F421="","",WEEKNUM(D421,21))</f>
        <v/>
      </c>
      <c r="D421" s="5"/>
      <c r="E421" s="31"/>
      <c r="F421" s="20" t="str">
        <f>+IF(E421="","",E421/faktor)</f>
        <v/>
      </c>
      <c r="G421" s="10"/>
      <c r="H421" s="10"/>
      <c r="I421" s="8"/>
      <c r="J421" s="21" t="str">
        <f>+IF(F421="","",G421/H421)</f>
        <v/>
      </c>
      <c r="K421" s="22" t="str">
        <f>+IF(F421="","",G421/I421)</f>
        <v/>
      </c>
      <c r="L421" s="23" t="str">
        <f>+IF(F421="","",H421/F421)</f>
        <v/>
      </c>
      <c r="M421" s="24" t="str">
        <f>+IF(F421="","",G421/F421)</f>
        <v/>
      </c>
      <c r="O421" s="6"/>
    </row>
    <row r="422" spans="1:15" ht="12.75">
      <c r="A422" s="17" t="str">
        <f>+IF(F422="","",WEEKDAY(D422,2))</f>
        <v/>
      </c>
      <c r="B422" s="18" t="str">
        <f>+IF(F422="","",MONTH(D422))</f>
        <v/>
      </c>
      <c r="C422" s="19" t="str">
        <f>+IF(F422="","",WEEKNUM(D422,21))</f>
        <v/>
      </c>
      <c r="D422" s="5"/>
      <c r="E422" s="31"/>
      <c r="F422" s="20" t="str">
        <f>+IF(E422="","",E422/faktor)</f>
        <v/>
      </c>
      <c r="G422" s="10"/>
      <c r="H422" s="10"/>
      <c r="I422" s="8"/>
      <c r="J422" s="21" t="str">
        <f>+IF(F422="","",G422/H422)</f>
        <v/>
      </c>
      <c r="K422" s="22" t="str">
        <f>+IF(F422="","",G422/I422)</f>
        <v/>
      </c>
      <c r="L422" s="23" t="str">
        <f>+IF(F422="","",H422/F422)</f>
        <v/>
      </c>
      <c r="M422" s="24" t="str">
        <f>+IF(F422="","",G422/F422)</f>
        <v/>
      </c>
      <c r="O422" s="6"/>
    </row>
    <row r="423" spans="1:15" ht="13" thickBot="1">
      <c r="A423" s="37" t="str">
        <f>+IF(F423="","",WEEKDAY(D423,2))</f>
        <v/>
      </c>
      <c r="B423" s="38" t="str">
        <f>+IF(F423="","",MONTH(D423))</f>
        <v/>
      </c>
      <c r="C423" s="19" t="str">
        <f>+IF(F423="","",WEEKNUM(D423,21))</f>
        <v/>
      </c>
      <c r="D423" s="40"/>
      <c r="E423" s="41"/>
      <c r="F423" s="42" t="str">
        <f>+IF(E423="","",E423/faktor)</f>
        <v/>
      </c>
      <c r="G423" s="43"/>
      <c r="H423" s="43"/>
      <c r="I423" s="44"/>
      <c r="J423" s="45" t="str">
        <f>+IF(F423="","",G423/H423)</f>
        <v/>
      </c>
      <c r="K423" s="46" t="str">
        <f>+IF(F423="","",G423/I423)</f>
        <v/>
      </c>
      <c r="L423" s="47" t="str">
        <f>+IF(F423="","",H423/F423)</f>
        <v/>
      </c>
      <c r="M423" s="48" t="str">
        <f>+IF(F423="","",G423/F423)</f>
        <v/>
      </c>
      <c r="O423" s="49"/>
    </row>
    <row r="424" spans="1:15" ht="13" thickTop="1">
      <c r="A424" s="53" t="str">
        <f>+IF(F424="","",WEEKDAY(D424,2))</f>
        <v/>
      </c>
      <c r="B424" s="54" t="str">
        <f>+IF(F424="","",MONTH(D424))</f>
        <v/>
      </c>
      <c r="C424" s="55" t="str">
        <f>+IF(F424="","",WEEKNUM(D424,21))</f>
        <v/>
      </c>
      <c r="D424" s="56"/>
      <c r="E424" s="57"/>
      <c r="F424" s="58" t="str">
        <f>+IF(E424="","",E424/faktor)</f>
        <v/>
      </c>
      <c r="G424" s="59"/>
      <c r="H424" s="59"/>
      <c r="I424" s="60"/>
      <c r="J424" s="61" t="str">
        <f>+IF(F424="","",G424/H424)</f>
        <v/>
      </c>
      <c r="K424" s="62" t="str">
        <f>+IF(F424="","",G424/I424)</f>
        <v/>
      </c>
      <c r="L424" s="63" t="str">
        <f>+IF(F424="","",H424/F424)</f>
        <v/>
      </c>
      <c r="M424" s="64" t="str">
        <f>+IF(F424="","",G424/F424)</f>
        <v/>
      </c>
      <c r="O424" s="65"/>
    </row>
    <row r="425" spans="1:15" ht="12.75">
      <c r="A425" s="17" t="str">
        <f>+IF(F425="","",WEEKDAY(D425,2))</f>
        <v/>
      </c>
      <c r="B425" s="18" t="str">
        <f>+IF(F425="","",MONTH(D425))</f>
        <v/>
      </c>
      <c r="C425" s="19" t="str">
        <f>+IF(F425="","",WEEKNUM(D425,21))</f>
        <v/>
      </c>
      <c r="D425" s="5"/>
      <c r="E425" s="31"/>
      <c r="F425" s="20" t="str">
        <f>+IF(E425="","",E425/faktor)</f>
        <v/>
      </c>
      <c r="G425" s="10"/>
      <c r="H425" s="10"/>
      <c r="I425" s="8"/>
      <c r="J425" s="21" t="str">
        <f>+IF(F425="","",G425/H425)</f>
        <v/>
      </c>
      <c r="K425" s="22" t="str">
        <f>+IF(F425="","",G425/I425)</f>
        <v/>
      </c>
      <c r="L425" s="23" t="str">
        <f>+IF(F425="","",H425/F425)</f>
        <v/>
      </c>
      <c r="M425" s="24" t="str">
        <f>+IF(F425="","",G425/F425)</f>
        <v/>
      </c>
      <c r="O425" s="6"/>
    </row>
    <row r="426" spans="1:15" ht="12.75">
      <c r="A426" s="17" t="str">
        <f>+IF(F426="","",WEEKDAY(D426,2))</f>
        <v/>
      </c>
      <c r="B426" s="18" t="str">
        <f>+IF(F426="","",MONTH(D426))</f>
        <v/>
      </c>
      <c r="C426" s="19" t="str">
        <f>+IF(F426="","",WEEKNUM(D426,21))</f>
        <v/>
      </c>
      <c r="D426" s="5"/>
      <c r="E426" s="31"/>
      <c r="F426" s="20" t="str">
        <f>+IF(E426="","",E426/faktor)</f>
        <v/>
      </c>
      <c r="G426" s="10"/>
      <c r="H426" s="10"/>
      <c r="I426" s="8"/>
      <c r="J426" s="21" t="str">
        <f>+IF(F426="","",G426/H426)</f>
        <v/>
      </c>
      <c r="K426" s="22" t="str">
        <f>+IF(F426="","",G426/I426)</f>
        <v/>
      </c>
      <c r="L426" s="23" t="str">
        <f>+IF(F426="","",H426/F426)</f>
        <v/>
      </c>
      <c r="M426" s="24" t="str">
        <f>+IF(F426="","",G426/F426)</f>
        <v/>
      </c>
      <c r="O426" s="6"/>
    </row>
    <row r="427" spans="1:15" ht="12.75">
      <c r="A427" s="17" t="str">
        <f>+IF(F427="","",WEEKDAY(D427,2))</f>
        <v/>
      </c>
      <c r="B427" s="18" t="str">
        <f>+IF(F427="","",MONTH(D427))</f>
        <v/>
      </c>
      <c r="C427" s="19" t="str">
        <f>+IF(F427="","",WEEKNUM(D427,21))</f>
        <v/>
      </c>
      <c r="D427" s="5"/>
      <c r="E427" s="31"/>
      <c r="F427" s="20" t="str">
        <f>+IF(E427="","",E427/faktor)</f>
        <v/>
      </c>
      <c r="G427" s="10"/>
      <c r="H427" s="10"/>
      <c r="I427" s="8"/>
      <c r="J427" s="21" t="str">
        <f>+IF(F427="","",G427/H427)</f>
        <v/>
      </c>
      <c r="K427" s="22" t="str">
        <f>+IF(F427="","",G427/I427)</f>
        <v/>
      </c>
      <c r="L427" s="23" t="str">
        <f>+IF(F427="","",H427/F427)</f>
        <v/>
      </c>
      <c r="M427" s="24" t="str">
        <f>+IF(F427="","",G427/F427)</f>
        <v/>
      </c>
      <c r="O427" s="6"/>
    </row>
    <row r="428" spans="1:15" ht="12.75">
      <c r="A428" s="17" t="str">
        <f>+IF(F428="","",WEEKDAY(D428,2))</f>
        <v/>
      </c>
      <c r="B428" s="18" t="str">
        <f>+IF(F428="","",MONTH(D428))</f>
        <v/>
      </c>
      <c r="C428" s="19" t="str">
        <f>+IF(F428="","",WEEKNUM(D428,21))</f>
        <v/>
      </c>
      <c r="D428" s="5"/>
      <c r="E428" s="31"/>
      <c r="F428" s="20" t="str">
        <f>+IF(E428="","",E428/faktor)</f>
        <v/>
      </c>
      <c r="G428" s="10"/>
      <c r="H428" s="10"/>
      <c r="I428" s="8"/>
      <c r="J428" s="21" t="str">
        <f>+IF(F428="","",G428/H428)</f>
        <v/>
      </c>
      <c r="K428" s="22" t="str">
        <f>+IF(F428="","",G428/I428)</f>
        <v/>
      </c>
      <c r="L428" s="23" t="str">
        <f>+IF(F428="","",H428/F428)</f>
        <v/>
      </c>
      <c r="M428" s="24" t="str">
        <f>+IF(F428="","",G428/F428)</f>
        <v/>
      </c>
      <c r="O428" s="6"/>
    </row>
    <row r="429" spans="1:15" ht="12.75">
      <c r="A429" s="17" t="str">
        <f>+IF(F429="","",WEEKDAY(D429,2))</f>
        <v/>
      </c>
      <c r="B429" s="18" t="str">
        <f>+IF(F429="","",MONTH(D429))</f>
        <v/>
      </c>
      <c r="C429" s="19" t="str">
        <f>+IF(F429="","",WEEKNUM(D429,21))</f>
        <v/>
      </c>
      <c r="D429" s="5"/>
      <c r="E429" s="31"/>
      <c r="F429" s="20" t="str">
        <f>+IF(E429="","",E429/faktor)</f>
        <v/>
      </c>
      <c r="G429" s="10"/>
      <c r="H429" s="10"/>
      <c r="I429" s="8"/>
      <c r="J429" s="21" t="str">
        <f>+IF(F429="","",G429/H429)</f>
        <v/>
      </c>
      <c r="K429" s="22" t="str">
        <f>+IF(F429="","",G429/I429)</f>
        <v/>
      </c>
      <c r="L429" s="23" t="str">
        <f>+IF(F429="","",H429/F429)</f>
        <v/>
      </c>
      <c r="M429" s="24" t="str">
        <f>+IF(F429="","",G429/F429)</f>
        <v/>
      </c>
      <c r="O429" s="6"/>
    </row>
    <row r="430" spans="1:15" ht="12.75">
      <c r="A430" s="17" t="str">
        <f>+IF(F430="","",WEEKDAY(D430,2))</f>
        <v/>
      </c>
      <c r="B430" s="18" t="str">
        <f>+IF(F430="","",MONTH(D430))</f>
        <v/>
      </c>
      <c r="C430" s="19" t="str">
        <f>+IF(F430="","",WEEKNUM(D430,21))</f>
        <v/>
      </c>
      <c r="D430" s="5"/>
      <c r="E430" s="31"/>
      <c r="F430" s="20" t="str">
        <f>+IF(E430="","",E430/faktor)</f>
        <v/>
      </c>
      <c r="G430" s="10"/>
      <c r="H430" s="10"/>
      <c r="I430" s="8"/>
      <c r="J430" s="21" t="str">
        <f>+IF(F430="","",G430/H430)</f>
        <v/>
      </c>
      <c r="K430" s="22" t="str">
        <f>+IF(F430="","",G430/I430)</f>
        <v/>
      </c>
      <c r="L430" s="23" t="str">
        <f>+IF(F430="","",H430/F430)</f>
        <v/>
      </c>
      <c r="M430" s="24" t="str">
        <f>+IF(F430="","",G430/F430)</f>
        <v/>
      </c>
      <c r="O430" s="6"/>
    </row>
    <row r="431" spans="1:15" ht="12.75">
      <c r="A431" s="17" t="str">
        <f>+IF(F431="","",WEEKDAY(D431,2))</f>
        <v/>
      </c>
      <c r="B431" s="18" t="str">
        <f>+IF(F431="","",MONTH(D431))</f>
        <v/>
      </c>
      <c r="C431" s="19" t="str">
        <f>+IF(F431="","",WEEKNUM(D431,21))</f>
        <v/>
      </c>
      <c r="D431" s="5"/>
      <c r="E431" s="31"/>
      <c r="F431" s="20" t="str">
        <f>+IF(E431="","",E431/faktor)</f>
        <v/>
      </c>
      <c r="G431" s="10"/>
      <c r="H431" s="10"/>
      <c r="I431" s="8"/>
      <c r="J431" s="21" t="str">
        <f>+IF(F431="","",G431/H431)</f>
        <v/>
      </c>
      <c r="K431" s="22" t="str">
        <f>+IF(F431="","",G431/I431)</f>
        <v/>
      </c>
      <c r="L431" s="23" t="str">
        <f>+IF(F431="","",H431/F431)</f>
        <v/>
      </c>
      <c r="M431" s="24" t="str">
        <f>+IF(F431="","",G431/F431)</f>
        <v/>
      </c>
      <c r="O431" s="6"/>
    </row>
    <row r="432" spans="1:15" ht="12.75">
      <c r="A432" s="17" t="str">
        <f>+IF(F432="","",WEEKDAY(D432,2))</f>
        <v/>
      </c>
      <c r="B432" s="18" t="str">
        <f>+IF(F432="","",MONTH(D432))</f>
        <v/>
      </c>
      <c r="C432" s="19" t="str">
        <f>+IF(F432="","",WEEKNUM(D432,21))</f>
        <v/>
      </c>
      <c r="D432" s="5"/>
      <c r="E432" s="31"/>
      <c r="F432" s="20" t="str">
        <f>+IF(E432="","",E432/faktor)</f>
        <v/>
      </c>
      <c r="G432" s="10"/>
      <c r="H432" s="10"/>
      <c r="I432" s="8"/>
      <c r="J432" s="21" t="str">
        <f>+IF(F432="","",G432/H432)</f>
        <v/>
      </c>
      <c r="K432" s="22" t="str">
        <f>+IF(F432="","",G432/I432)</f>
        <v/>
      </c>
      <c r="L432" s="23" t="str">
        <f>+IF(F432="","",H432/F432)</f>
        <v/>
      </c>
      <c r="M432" s="24" t="str">
        <f>+IF(F432="","",G432/F432)</f>
        <v/>
      </c>
      <c r="O432" s="6"/>
    </row>
    <row r="433" spans="1:15" ht="12.75">
      <c r="A433" s="17" t="str">
        <f>+IF(F433="","",WEEKDAY(D433,2))</f>
        <v/>
      </c>
      <c r="B433" s="18" t="str">
        <f>+IF(F433="","",MONTH(D433))</f>
        <v/>
      </c>
      <c r="C433" s="19" t="str">
        <f>+IF(F433="","",WEEKNUM(D433,21))</f>
        <v/>
      </c>
      <c r="D433" s="5"/>
      <c r="E433" s="31"/>
      <c r="F433" s="20" t="str">
        <f>+IF(E433="","",E433/faktor)</f>
        <v/>
      </c>
      <c r="G433" s="10"/>
      <c r="H433" s="10"/>
      <c r="I433" s="8"/>
      <c r="J433" s="21" t="str">
        <f>+IF(F433="","",G433/H433)</f>
        <v/>
      </c>
      <c r="K433" s="22" t="str">
        <f>+IF(F433="","",G433/I433)</f>
        <v/>
      </c>
      <c r="L433" s="23" t="str">
        <f>+IF(F433="","",H433/F433)</f>
        <v/>
      </c>
      <c r="M433" s="24" t="str">
        <f>+IF(F433="","",G433/F433)</f>
        <v/>
      </c>
      <c r="O433" s="6"/>
    </row>
    <row r="434" spans="1:24" ht="12.75">
      <c r="A434" s="17" t="str">
        <f>+IF(F434="","",WEEKDAY(D434,2))</f>
        <v/>
      </c>
      <c r="B434" s="18" t="str">
        <f>+IF(F434="","",MONTH(D434))</f>
        <v/>
      </c>
      <c r="C434" s="19" t="str">
        <f>+IF(F434="","",WEEKNUM(D434,21))</f>
        <v/>
      </c>
      <c r="D434" s="5"/>
      <c r="E434" s="31"/>
      <c r="F434" s="20" t="str">
        <f>+IF(E434="","",E434/faktor)</f>
        <v/>
      </c>
      <c r="G434" s="10"/>
      <c r="H434" s="10"/>
      <c r="I434" s="8"/>
      <c r="J434" s="21" t="str">
        <f>+IF(F434="","",G434/H434)</f>
        <v/>
      </c>
      <c r="K434" s="22" t="str">
        <f>+IF(F434="","",G434/I434)</f>
        <v/>
      </c>
      <c r="L434" s="23" t="str">
        <f>+IF(F434="","",H434/F434)</f>
        <v/>
      </c>
      <c r="M434" s="24" t="str">
        <f>+IF(F434="","",G434/F434)</f>
        <v/>
      </c>
      <c r="O434" s="6"/>
      <c r="Q434" s="2" t="s">
        <v>33</v>
      </c>
      <c r="V434" s="100" t="s">
        <v>29</v>
      </c>
      <c r="W434" s="27"/>
      <c r="X434" s="27">
        <v>2015</v>
      </c>
    </row>
    <row r="435" spans="1:24" ht="12.75">
      <c r="A435" s="17" t="str">
        <f>+IF(F435="","",WEEKDAY(D435,2))</f>
        <v/>
      </c>
      <c r="B435" s="18" t="str">
        <f>+IF(F435="","",MONTH(D435))</f>
        <v/>
      </c>
      <c r="C435" s="19" t="str">
        <f>+IF(F435="","",WEEKNUM(D435,21))</f>
        <v/>
      </c>
      <c r="D435" s="5"/>
      <c r="E435" s="31"/>
      <c r="F435" s="20" t="str">
        <f>+IF(E435="","",E435/faktor)</f>
        <v/>
      </c>
      <c r="G435" s="10"/>
      <c r="H435" s="10"/>
      <c r="I435" s="8"/>
      <c r="J435" s="21" t="str">
        <f>+IF(F435="","",G435/H435)</f>
        <v/>
      </c>
      <c r="K435" s="22" t="str">
        <f>+IF(F435="","",G435/I435)</f>
        <v/>
      </c>
      <c r="L435" s="23" t="str">
        <f>+IF(F435="","",H435/F435)</f>
        <v/>
      </c>
      <c r="M435" s="24" t="str">
        <f>+IF(F435="","",G435/F435)</f>
        <v/>
      </c>
      <c r="O435" s="6"/>
      <c r="V435" s="27"/>
      <c r="W435" s="27"/>
      <c r="X435" s="27"/>
    </row>
    <row r="436" spans="1:25" ht="12.75">
      <c r="A436" s="17" t="str">
        <f>+IF(F436="","",WEEKDAY(D436,2))</f>
        <v/>
      </c>
      <c r="B436" s="18" t="str">
        <f>+IF(F436="","",MONTH(D436))</f>
        <v/>
      </c>
      <c r="C436" s="19" t="str">
        <f>+IF(F436="","",WEEKNUM(D436,21))</f>
        <v/>
      </c>
      <c r="D436" s="5"/>
      <c r="E436" s="31"/>
      <c r="F436" s="20" t="str">
        <f>+IF(E436="","",E436/faktor)</f>
        <v/>
      </c>
      <c r="G436" s="10"/>
      <c r="H436" s="10"/>
      <c r="I436" s="8"/>
      <c r="J436" s="21" t="str">
        <f>+IF(F436="","",G436/H436)</f>
        <v/>
      </c>
      <c r="K436" s="22" t="str">
        <f>+IF(F436="","",G436/I436)</f>
        <v/>
      </c>
      <c r="L436" s="23" t="str">
        <f>+IF(F436="","",H436/F436)</f>
        <v/>
      </c>
      <c r="M436" s="24" t="str">
        <f>+IF(F436="","",G436/F436)</f>
        <v/>
      </c>
      <c r="O436" s="6"/>
      <c r="Q436" s="30" t="s">
        <v>19</v>
      </c>
      <c r="R436" s="29" t="s">
        <v>18</v>
      </c>
      <c r="S436" s="30" t="s">
        <v>20</v>
      </c>
      <c r="T436" s="30" t="s">
        <v>16</v>
      </c>
      <c r="U436" s="30" t="s">
        <v>17</v>
      </c>
      <c r="V436" s="29" t="s">
        <v>1</v>
      </c>
      <c r="W436" s="29" t="s">
        <v>12</v>
      </c>
      <c r="X436" s="29" t="s">
        <v>5</v>
      </c>
      <c r="Y436" s="29" t="s">
        <v>4</v>
      </c>
    </row>
    <row r="437" spans="1:25" ht="12.75">
      <c r="A437" s="17" t="str">
        <f>+IF(F437="","",WEEKDAY(D437,2))</f>
        <v/>
      </c>
      <c r="B437" s="18" t="str">
        <f>+IF(F437="","",MONTH(D437))</f>
        <v/>
      </c>
      <c r="C437" s="19" t="str">
        <f>+IF(F437="","",WEEKNUM(D437,21))</f>
        <v/>
      </c>
      <c r="D437" s="5"/>
      <c r="E437" s="31"/>
      <c r="F437" s="20" t="str">
        <f>+IF(E437="","",E437/faktor)</f>
        <v/>
      </c>
      <c r="G437" s="10"/>
      <c r="H437" s="10"/>
      <c r="I437" s="8"/>
      <c r="J437" s="21" t="str">
        <f>+IF(F437="","",G437/H437)</f>
        <v/>
      </c>
      <c r="K437" s="22" t="str">
        <f>+IF(F437="","",G437/I437)</f>
        <v/>
      </c>
      <c r="L437" s="23" t="str">
        <f>+IF(F437="","",H437/F437)</f>
        <v/>
      </c>
      <c r="M437" s="24" t="str">
        <f>+IF(F437="","",G437/F437)</f>
        <v/>
      </c>
      <c r="O437" s="6"/>
      <c r="P437" s="27" t="s">
        <v>19</v>
      </c>
      <c r="Q437" s="28" t="str">
        <f>_xlfn.IFERROR(SUBTOTAL(1,E424:E453),"")</f>
        <v/>
      </c>
      <c r="R437" s="50" t="str">
        <f>_xlfn.IFERROR(SUBTOTAL(1,F424:F453),"")</f>
        <v/>
      </c>
      <c r="S437" s="28" t="str">
        <f>_xlfn.IFERROR(SUBTOTAL(1,G424:G453),"")</f>
        <v/>
      </c>
      <c r="T437" s="28" t="str">
        <f aca="true" t="shared" si="23" ref="T437:Y437">_xlfn.IFERROR(SUBTOTAL(1,H424:H453),"")</f>
        <v/>
      </c>
      <c r="U437" s="52" t="str">
        <f t="shared" si="23"/>
        <v/>
      </c>
      <c r="V437" s="50" t="str">
        <f t="shared" si="23"/>
        <v/>
      </c>
      <c r="W437" s="50" t="str">
        <f t="shared" si="23"/>
        <v/>
      </c>
      <c r="X437" s="51" t="str">
        <f t="shared" si="23"/>
        <v/>
      </c>
      <c r="Y437" s="50" t="str">
        <f t="shared" si="23"/>
        <v/>
      </c>
    </row>
    <row r="438" spans="1:25" ht="12.75">
      <c r="A438" s="17" t="str">
        <f>+IF(F438="","",WEEKDAY(D438,2))</f>
        <v/>
      </c>
      <c r="B438" s="18" t="str">
        <f>+IF(F438="","",MONTH(D438))</f>
        <v/>
      </c>
      <c r="C438" s="19" t="str">
        <f>+IF(F438="","",WEEKNUM(D438,21))</f>
        <v/>
      </c>
      <c r="D438" s="5"/>
      <c r="E438" s="31"/>
      <c r="F438" s="20" t="str">
        <f>+IF(E438="","",E438/faktor)</f>
        <v/>
      </c>
      <c r="G438" s="10"/>
      <c r="H438" s="10"/>
      <c r="I438" s="8"/>
      <c r="J438" s="21" t="str">
        <f>+IF(F438="","",G438/H438)</f>
        <v/>
      </c>
      <c r="K438" s="22" t="str">
        <f>+IF(F438="","",G438/I438)</f>
        <v/>
      </c>
      <c r="L438" s="23" t="str">
        <f>+IF(F438="","",H438/F438)</f>
        <v/>
      </c>
      <c r="M438" s="24" t="str">
        <f>+IF(F438="","",G438/F438)</f>
        <v/>
      </c>
      <c r="O438" s="6"/>
      <c r="P438" s="27" t="s">
        <v>38</v>
      </c>
      <c r="Q438" s="28" t="str">
        <f aca="true" t="shared" si="24" ref="Q438:Y438">Q198</f>
        <v/>
      </c>
      <c r="R438" s="50" t="str">
        <f t="shared" si="24"/>
        <v/>
      </c>
      <c r="S438" s="28" t="str">
        <f t="shared" si="24"/>
        <v/>
      </c>
      <c r="T438" s="28" t="str">
        <f t="shared" si="24"/>
        <v/>
      </c>
      <c r="U438" s="52" t="str">
        <f t="shared" si="24"/>
        <v/>
      </c>
      <c r="V438" s="50" t="str">
        <f t="shared" si="24"/>
        <v/>
      </c>
      <c r="W438" s="50" t="str">
        <f t="shared" si="24"/>
        <v/>
      </c>
      <c r="X438" s="51" t="str">
        <f t="shared" si="24"/>
        <v/>
      </c>
      <c r="Y438" s="50" t="str">
        <f t="shared" si="24"/>
        <v/>
      </c>
    </row>
    <row r="439" spans="1:15" ht="12.75">
      <c r="A439" s="17" t="str">
        <f>+IF(F439="","",WEEKDAY(D439,2))</f>
        <v/>
      </c>
      <c r="B439" s="18" t="str">
        <f>+IF(F439="","",MONTH(D439))</f>
        <v/>
      </c>
      <c r="C439" s="19" t="str">
        <f>+IF(F439="","",WEEKNUM(D439,21))</f>
        <v/>
      </c>
      <c r="D439" s="5"/>
      <c r="E439" s="31"/>
      <c r="F439" s="20" t="str">
        <f>+IF(E439="","",E439/faktor)</f>
        <v/>
      </c>
      <c r="G439" s="10"/>
      <c r="H439" s="10"/>
      <c r="I439" s="8"/>
      <c r="J439" s="21" t="str">
        <f>+IF(F439="","",G439/H439)</f>
        <v/>
      </c>
      <c r="K439" s="22" t="str">
        <f>+IF(F439="","",G439/I439)</f>
        <v/>
      </c>
      <c r="L439" s="23" t="str">
        <f>+IF(F439="","",H439/F439)</f>
        <v/>
      </c>
      <c r="M439" s="24" t="str">
        <f>+IF(F439="","",G439/F439)</f>
        <v/>
      </c>
      <c r="O439" s="6"/>
    </row>
    <row r="440" spans="1:17" ht="12.75">
      <c r="A440" s="17" t="str">
        <f>+IF(F440="","",WEEKDAY(D440,2))</f>
        <v/>
      </c>
      <c r="B440" s="18" t="str">
        <f>+IF(F440="","",MONTH(D440))</f>
        <v/>
      </c>
      <c r="C440" s="19" t="str">
        <f>+IF(F440="","",WEEKNUM(D440,21))</f>
        <v/>
      </c>
      <c r="D440" s="5"/>
      <c r="E440" s="31"/>
      <c r="F440" s="20" t="str">
        <f>+IF(E440="","",E440/faktor)</f>
        <v/>
      </c>
      <c r="G440" s="10"/>
      <c r="H440" s="10"/>
      <c r="I440" s="8"/>
      <c r="J440" s="21" t="str">
        <f>+IF(F440="","",G440/H440)</f>
        <v/>
      </c>
      <c r="K440" s="22" t="str">
        <f>+IF(F440="","",G440/I440)</f>
        <v/>
      </c>
      <c r="L440" s="23" t="str">
        <f>+IF(F440="","",H440/F440)</f>
        <v/>
      </c>
      <c r="M440" s="24" t="str">
        <f>+IF(F440="","",G440/F440)</f>
        <v/>
      </c>
      <c r="O440" s="6"/>
      <c r="Q440" s="27"/>
    </row>
    <row r="441" spans="1:15" ht="12.75">
      <c r="A441" s="17" t="str">
        <f>+IF(F441="","",WEEKDAY(D441,2))</f>
        <v/>
      </c>
      <c r="B441" s="18" t="str">
        <f>+IF(F441="","",MONTH(D441))</f>
        <v/>
      </c>
      <c r="C441" s="19" t="str">
        <f>+IF(F441="","",WEEKNUM(D441,21))</f>
        <v/>
      </c>
      <c r="D441" s="5"/>
      <c r="E441" s="31"/>
      <c r="F441" s="20" t="str">
        <f>+IF(E441="","",E441/faktor)</f>
        <v/>
      </c>
      <c r="G441" s="10"/>
      <c r="H441" s="10"/>
      <c r="I441" s="8"/>
      <c r="J441" s="21" t="str">
        <f>+IF(F441="","",G441/H441)</f>
        <v/>
      </c>
      <c r="K441" s="22" t="str">
        <f>+IF(F441="","",G441/I441)</f>
        <v/>
      </c>
      <c r="L441" s="23" t="str">
        <f>+IF(F441="","",H441/F441)</f>
        <v/>
      </c>
      <c r="M441" s="24" t="str">
        <f>+IF(F441="","",G441/F441)</f>
        <v/>
      </c>
      <c r="O441" s="6"/>
    </row>
    <row r="442" spans="1:15" ht="12.75">
      <c r="A442" s="17" t="str">
        <f>+IF(F442="","",WEEKDAY(D442,2))</f>
        <v/>
      </c>
      <c r="B442" s="18" t="str">
        <f>+IF(F442="","",MONTH(D442))</f>
        <v/>
      </c>
      <c r="C442" s="19" t="str">
        <f>+IF(F442="","",WEEKNUM(D442,21))</f>
        <v/>
      </c>
      <c r="D442" s="5"/>
      <c r="E442" s="31"/>
      <c r="F442" s="20" t="str">
        <f>+IF(E442="","",E442/faktor)</f>
        <v/>
      </c>
      <c r="G442" s="10"/>
      <c r="H442" s="10"/>
      <c r="I442" s="8"/>
      <c r="J442" s="21" t="str">
        <f>+IF(F442="","",G442/H442)</f>
        <v/>
      </c>
      <c r="K442" s="22" t="str">
        <f>+IF(F442="","",G442/I442)</f>
        <v/>
      </c>
      <c r="L442" s="23" t="str">
        <f>+IF(F442="","",H442/F442)</f>
        <v/>
      </c>
      <c r="M442" s="24" t="str">
        <f>+IF(F442="","",G442/F442)</f>
        <v/>
      </c>
      <c r="O442" s="6"/>
    </row>
    <row r="443" spans="1:15" ht="12.75">
      <c r="A443" s="17" t="str">
        <f>+IF(F443="","",WEEKDAY(D443,2))</f>
        <v/>
      </c>
      <c r="B443" s="18" t="str">
        <f>+IF(F443="","",MONTH(D443))</f>
        <v/>
      </c>
      <c r="C443" s="19" t="str">
        <f>+IF(F443="","",WEEKNUM(D443,21))</f>
        <v/>
      </c>
      <c r="D443" s="5"/>
      <c r="E443" s="31"/>
      <c r="F443" s="20" t="str">
        <f>+IF(E443="","",E443/faktor)</f>
        <v/>
      </c>
      <c r="G443" s="10"/>
      <c r="H443" s="10"/>
      <c r="I443" s="8"/>
      <c r="J443" s="21" t="str">
        <f>+IF(F443="","",G443/H443)</f>
        <v/>
      </c>
      <c r="K443" s="22" t="str">
        <f>+IF(F443="","",G443/I443)</f>
        <v/>
      </c>
      <c r="L443" s="23" t="str">
        <f>+IF(F443="","",H443/F443)</f>
        <v/>
      </c>
      <c r="M443" s="24" t="str">
        <f>+IF(F443="","",G443/F443)</f>
        <v/>
      </c>
      <c r="O443" s="6"/>
    </row>
    <row r="444" spans="1:15" ht="12.75">
      <c r="A444" s="17" t="str">
        <f>+IF(F444="","",WEEKDAY(D444,2))</f>
        <v/>
      </c>
      <c r="B444" s="18" t="str">
        <f>+IF(F444="","",MONTH(D444))</f>
        <v/>
      </c>
      <c r="C444" s="19" t="str">
        <f>+IF(F444="","",WEEKNUM(D444,21))</f>
        <v/>
      </c>
      <c r="D444" s="5"/>
      <c r="E444" s="31"/>
      <c r="F444" s="20" t="str">
        <f>+IF(E444="","",E444/faktor)</f>
        <v/>
      </c>
      <c r="G444" s="10"/>
      <c r="H444" s="10"/>
      <c r="I444" s="8"/>
      <c r="J444" s="21" t="str">
        <f>+IF(F444="","",G444/H444)</f>
        <v/>
      </c>
      <c r="K444" s="22" t="str">
        <f>+IF(F444="","",G444/I444)</f>
        <v/>
      </c>
      <c r="L444" s="23" t="str">
        <f>+IF(F444="","",H444/F444)</f>
        <v/>
      </c>
      <c r="M444" s="24" t="str">
        <f>+IF(F444="","",G444/F444)</f>
        <v/>
      </c>
      <c r="O444" s="6"/>
    </row>
    <row r="445" spans="1:15" ht="12.75">
      <c r="A445" s="17" t="str">
        <f>+IF(F445="","",WEEKDAY(D445,2))</f>
        <v/>
      </c>
      <c r="B445" s="18" t="str">
        <f>+IF(F445="","",MONTH(D445))</f>
        <v/>
      </c>
      <c r="C445" s="19" t="str">
        <f>+IF(F445="","",WEEKNUM(D445,21))</f>
        <v/>
      </c>
      <c r="D445" s="5"/>
      <c r="E445" s="31"/>
      <c r="F445" s="20" t="str">
        <f>+IF(E445="","",E445/faktor)</f>
        <v/>
      </c>
      <c r="G445" s="10"/>
      <c r="H445" s="10"/>
      <c r="I445" s="8"/>
      <c r="J445" s="21" t="str">
        <f>+IF(F445="","",G445/H445)</f>
        <v/>
      </c>
      <c r="K445" s="22" t="str">
        <f>+IF(F445="","",G445/I445)</f>
        <v/>
      </c>
      <c r="L445" s="23" t="str">
        <f>+IF(F445="","",H445/F445)</f>
        <v/>
      </c>
      <c r="M445" s="24" t="str">
        <f>+IF(F445="","",G445/F445)</f>
        <v/>
      </c>
      <c r="O445" s="6"/>
    </row>
    <row r="446" spans="1:15" ht="12.75">
      <c r="A446" s="17" t="str">
        <f>+IF(F446="","",WEEKDAY(D446,2))</f>
        <v/>
      </c>
      <c r="B446" s="18" t="str">
        <f>+IF(F446="","",MONTH(D446))</f>
        <v/>
      </c>
      <c r="C446" s="19" t="str">
        <f>+IF(F446="","",WEEKNUM(D446,21))</f>
        <v/>
      </c>
      <c r="D446" s="5"/>
      <c r="E446" s="31"/>
      <c r="F446" s="20" t="str">
        <f>+IF(E446="","",E446/faktor)</f>
        <v/>
      </c>
      <c r="G446" s="10"/>
      <c r="H446" s="10"/>
      <c r="I446" s="8"/>
      <c r="J446" s="21" t="str">
        <f>+IF(F446="","",G446/H446)</f>
        <v/>
      </c>
      <c r="K446" s="22" t="str">
        <f>+IF(F446="","",G446/I446)</f>
        <v/>
      </c>
      <c r="L446" s="23" t="str">
        <f>+IF(F446="","",H446/F446)</f>
        <v/>
      </c>
      <c r="M446" s="24" t="str">
        <f>+IF(F446="","",G446/F446)</f>
        <v/>
      </c>
      <c r="O446" s="6"/>
    </row>
    <row r="447" spans="1:15" ht="12.75">
      <c r="A447" s="17" t="str">
        <f>+IF(F447="","",WEEKDAY(D447,2))</f>
        <v/>
      </c>
      <c r="B447" s="18" t="str">
        <f>+IF(F447="","",MONTH(D447))</f>
        <v/>
      </c>
      <c r="C447" s="19" t="str">
        <f>+IF(F447="","",WEEKNUM(D447,21))</f>
        <v/>
      </c>
      <c r="D447" s="5"/>
      <c r="E447" s="31"/>
      <c r="F447" s="20" t="str">
        <f>+IF(E447="","",E447/faktor)</f>
        <v/>
      </c>
      <c r="G447" s="10"/>
      <c r="H447" s="10"/>
      <c r="I447" s="8"/>
      <c r="J447" s="21" t="str">
        <f>+IF(F447="","",G447/H447)</f>
        <v/>
      </c>
      <c r="K447" s="22" t="str">
        <f>+IF(F447="","",G447/I447)</f>
        <v/>
      </c>
      <c r="L447" s="23" t="str">
        <f>+IF(F447="","",H447/F447)</f>
        <v/>
      </c>
      <c r="M447" s="24" t="str">
        <f>+IF(F447="","",G447/F447)</f>
        <v/>
      </c>
      <c r="O447" s="6"/>
    </row>
    <row r="448" spans="1:15" ht="12.75">
      <c r="A448" s="17" t="str">
        <f>+IF(F448="","",WEEKDAY(D448,2))</f>
        <v/>
      </c>
      <c r="B448" s="18" t="str">
        <f>+IF(F448="","",MONTH(D448))</f>
        <v/>
      </c>
      <c r="C448" s="19" t="str">
        <f>+IF(F448="","",WEEKNUM(D448,21))</f>
        <v/>
      </c>
      <c r="D448" s="5"/>
      <c r="E448" s="31"/>
      <c r="F448" s="20" t="str">
        <f>+IF(E448="","",E448/faktor)</f>
        <v/>
      </c>
      <c r="G448" s="10"/>
      <c r="H448" s="10"/>
      <c r="I448" s="8"/>
      <c r="J448" s="21" t="str">
        <f>+IF(F448="","",G448/H448)</f>
        <v/>
      </c>
      <c r="K448" s="22" t="str">
        <f>+IF(F448="","",G448/I448)</f>
        <v/>
      </c>
      <c r="L448" s="23" t="str">
        <f>+IF(F448="","",H448/F448)</f>
        <v/>
      </c>
      <c r="M448" s="24" t="str">
        <f>+IF(F448="","",G448/F448)</f>
        <v/>
      </c>
      <c r="O448" s="6"/>
    </row>
    <row r="449" spans="1:15" ht="12.75">
      <c r="A449" s="17" t="str">
        <f>+IF(F449="","",WEEKDAY(D449,2))</f>
        <v/>
      </c>
      <c r="B449" s="18" t="str">
        <f>+IF(F449="","",MONTH(D449))</f>
        <v/>
      </c>
      <c r="C449" s="19" t="str">
        <f>+IF(F449="","",WEEKNUM(D449,21))</f>
        <v/>
      </c>
      <c r="D449" s="5"/>
      <c r="E449" s="31"/>
      <c r="F449" s="20" t="str">
        <f>+IF(E449="","",E449/faktor)</f>
        <v/>
      </c>
      <c r="G449" s="10"/>
      <c r="H449" s="10"/>
      <c r="I449" s="8"/>
      <c r="J449" s="21" t="str">
        <f>+IF(F449="","",G449/H449)</f>
        <v/>
      </c>
      <c r="K449" s="22" t="str">
        <f>+IF(F449="","",G449/I449)</f>
        <v/>
      </c>
      <c r="L449" s="23" t="str">
        <f>+IF(F449="","",H449/F449)</f>
        <v/>
      </c>
      <c r="M449" s="24" t="str">
        <f>+IF(F449="","",G449/F449)</f>
        <v/>
      </c>
      <c r="O449" s="6"/>
    </row>
    <row r="450" spans="1:15" ht="12.75">
      <c r="A450" s="17" t="str">
        <f>+IF(F450="","",WEEKDAY(D450,2))</f>
        <v/>
      </c>
      <c r="B450" s="18" t="str">
        <f>+IF(F450="","",MONTH(D450))</f>
        <v/>
      </c>
      <c r="C450" s="19" t="str">
        <f>+IF(F450="","",WEEKNUM(D450,21))</f>
        <v/>
      </c>
      <c r="D450" s="5"/>
      <c r="E450" s="31"/>
      <c r="F450" s="20" t="str">
        <f>+IF(E450="","",E450/faktor)</f>
        <v/>
      </c>
      <c r="G450" s="10"/>
      <c r="H450" s="10"/>
      <c r="I450" s="8"/>
      <c r="J450" s="21" t="str">
        <f>+IF(F450="","",G450/H450)</f>
        <v/>
      </c>
      <c r="K450" s="22" t="str">
        <f>+IF(F450="","",G450/I450)</f>
        <v/>
      </c>
      <c r="L450" s="23" t="str">
        <f>+IF(F450="","",H450/F450)</f>
        <v/>
      </c>
      <c r="M450" s="24" t="str">
        <f>+IF(F450="","",G450/F450)</f>
        <v/>
      </c>
      <c r="O450" s="6"/>
    </row>
    <row r="451" spans="1:15" ht="12.75">
      <c r="A451" s="17" t="str">
        <f>+IF(F451="","",WEEKDAY(D451,2))</f>
        <v/>
      </c>
      <c r="B451" s="18" t="str">
        <f>+IF(F451="","",MONTH(D451))</f>
        <v/>
      </c>
      <c r="C451" s="19" t="str">
        <f>+IF(F451="","",WEEKNUM(D451,21))</f>
        <v/>
      </c>
      <c r="D451" s="5"/>
      <c r="E451" s="31"/>
      <c r="F451" s="20" t="str">
        <f>+IF(E451="","",E451/faktor)</f>
        <v/>
      </c>
      <c r="G451" s="10"/>
      <c r="H451" s="10"/>
      <c r="I451" s="8"/>
      <c r="J451" s="21" t="str">
        <f>+IF(F451="","",G451/H451)</f>
        <v/>
      </c>
      <c r="K451" s="22" t="str">
        <f>+IF(F451="","",G451/I451)</f>
        <v/>
      </c>
      <c r="L451" s="23" t="str">
        <f>+IF(F451="","",H451/F451)</f>
        <v/>
      </c>
      <c r="M451" s="24" t="str">
        <f>+IF(F451="","",G451/F451)</f>
        <v/>
      </c>
      <c r="O451" s="6"/>
    </row>
    <row r="452" spans="1:15" ht="12.75">
      <c r="A452" s="17" t="str">
        <f>+IF(F452="","",WEEKDAY(D452,2))</f>
        <v/>
      </c>
      <c r="B452" s="18" t="str">
        <f>+IF(F452="","",MONTH(D452))</f>
        <v/>
      </c>
      <c r="C452" s="19" t="str">
        <f>+IF(F452="","",WEEKNUM(D452,21))</f>
        <v/>
      </c>
      <c r="D452" s="5"/>
      <c r="E452" s="31"/>
      <c r="F452" s="20" t="str">
        <f>+IF(E452="","",E452/faktor)</f>
        <v/>
      </c>
      <c r="G452" s="10"/>
      <c r="H452" s="10"/>
      <c r="I452" s="8"/>
      <c r="J452" s="21" t="str">
        <f>+IF(F452="","",G452/H452)</f>
        <v/>
      </c>
      <c r="K452" s="22" t="str">
        <f>+IF(F452="","",G452/I452)</f>
        <v/>
      </c>
      <c r="L452" s="23" t="str">
        <f>+IF(F452="","",H452/F452)</f>
        <v/>
      </c>
      <c r="M452" s="24" t="str">
        <f>+IF(F452="","",G452/F452)</f>
        <v/>
      </c>
      <c r="O452" s="6"/>
    </row>
    <row r="453" spans="1:15" ht="13" thickBot="1">
      <c r="A453" s="37" t="str">
        <f>+IF(F453="","",WEEKDAY(D453,2))</f>
        <v/>
      </c>
      <c r="B453" s="38" t="str">
        <f>+IF(F453="","",MONTH(D453))</f>
        <v/>
      </c>
      <c r="C453" s="19" t="str">
        <f>+IF(F453="","",WEEKNUM(D453,21))</f>
        <v/>
      </c>
      <c r="D453" s="40"/>
      <c r="E453" s="41"/>
      <c r="F453" s="42" t="str">
        <f>+IF(E453="","",E453/faktor)</f>
        <v/>
      </c>
      <c r="G453" s="43"/>
      <c r="H453" s="43"/>
      <c r="I453" s="44"/>
      <c r="J453" s="45" t="str">
        <f>+IF(F453="","",G453/H453)</f>
        <v/>
      </c>
      <c r="K453" s="46" t="str">
        <f>+IF(F453="","",G453/I453)</f>
        <v/>
      </c>
      <c r="L453" s="47" t="str">
        <f>+IF(F453="","",H453/F453)</f>
        <v/>
      </c>
      <c r="M453" s="48" t="str">
        <f>+IF(F453="","",G453/F453)</f>
        <v/>
      </c>
      <c r="O453" s="49"/>
    </row>
    <row r="454" spans="1:15" ht="13" thickTop="1">
      <c r="A454" s="53" t="str">
        <f>+IF(F454="","",WEEKDAY(D454,2))</f>
        <v/>
      </c>
      <c r="B454" s="54" t="str">
        <f>+IF(F454="","",MONTH(D454))</f>
        <v/>
      </c>
      <c r="C454" s="55" t="str">
        <f>+IF(F454="","",WEEKNUM(D454,21))</f>
        <v/>
      </c>
      <c r="D454" s="56"/>
      <c r="E454" s="57"/>
      <c r="F454" s="58" t="str">
        <f>+IF(E454="","",E454/faktor)</f>
        <v/>
      </c>
      <c r="G454" s="59"/>
      <c r="H454" s="59"/>
      <c r="I454" s="60"/>
      <c r="J454" s="61" t="str">
        <f>+IF(F454="","",G454/H454)</f>
        <v/>
      </c>
      <c r="K454" s="62" t="str">
        <f>+IF(F454="","",G454/I454)</f>
        <v/>
      </c>
      <c r="L454" s="63" t="str">
        <f>+IF(F454="","",H454/F454)</f>
        <v/>
      </c>
      <c r="M454" s="64" t="str">
        <f>+IF(F454="","",G454/F454)</f>
        <v/>
      </c>
      <c r="O454" s="65"/>
    </row>
    <row r="455" spans="1:15" ht="12.75">
      <c r="A455" s="17" t="str">
        <f>+IF(F455="","",WEEKDAY(D455,2))</f>
        <v/>
      </c>
      <c r="B455" s="18" t="str">
        <f>+IF(F455="","",MONTH(D455))</f>
        <v/>
      </c>
      <c r="C455" s="19" t="str">
        <f>+IF(F455="","",WEEKNUM(D455,21))</f>
        <v/>
      </c>
      <c r="D455" s="5"/>
      <c r="E455" s="31"/>
      <c r="F455" s="20" t="str">
        <f>+IF(E455="","",E455/faktor)</f>
        <v/>
      </c>
      <c r="G455" s="10"/>
      <c r="H455" s="10"/>
      <c r="I455" s="8"/>
      <c r="J455" s="21" t="str">
        <f>+IF(F455="","",G455/H455)</f>
        <v/>
      </c>
      <c r="K455" s="22" t="str">
        <f>+IF(F455="","",G455/I455)</f>
        <v/>
      </c>
      <c r="L455" s="23" t="str">
        <f>+IF(F455="","",H455/F455)</f>
        <v/>
      </c>
      <c r="M455" s="24" t="str">
        <f>+IF(F455="","",G455/F455)</f>
        <v/>
      </c>
      <c r="O455" s="6"/>
    </row>
    <row r="456" spans="1:15" ht="12.75">
      <c r="A456" s="17" t="str">
        <f>+IF(F456="","",WEEKDAY(D456,2))</f>
        <v/>
      </c>
      <c r="B456" s="18" t="str">
        <f>+IF(F456="","",MONTH(D456))</f>
        <v/>
      </c>
      <c r="C456" s="19" t="str">
        <f>+IF(F456="","",WEEKNUM(D456,21))</f>
        <v/>
      </c>
      <c r="D456" s="5"/>
      <c r="E456" s="31"/>
      <c r="F456" s="20" t="str">
        <f>+IF(E456="","",E456/faktor)</f>
        <v/>
      </c>
      <c r="G456" s="10"/>
      <c r="H456" s="10"/>
      <c r="I456" s="8"/>
      <c r="J456" s="21" t="str">
        <f>+IF(F456="","",G456/H456)</f>
        <v/>
      </c>
      <c r="K456" s="22" t="str">
        <f>+IF(F456="","",G456/I456)</f>
        <v/>
      </c>
      <c r="L456" s="23" t="str">
        <f>+IF(F456="","",H456/F456)</f>
        <v/>
      </c>
      <c r="M456" s="24" t="str">
        <f>+IF(F456="","",G456/F456)</f>
        <v/>
      </c>
      <c r="O456" s="6"/>
    </row>
    <row r="457" spans="1:15" ht="12.75">
      <c r="A457" s="17" t="str">
        <f>+IF(F457="","",WEEKDAY(D457,2))</f>
        <v/>
      </c>
      <c r="B457" s="18" t="str">
        <f>+IF(F457="","",MONTH(D457))</f>
        <v/>
      </c>
      <c r="C457" s="19" t="str">
        <f>+IF(F457="","",WEEKNUM(D457,21))</f>
        <v/>
      </c>
      <c r="D457" s="5"/>
      <c r="E457" s="31"/>
      <c r="F457" s="20" t="str">
        <f>+IF(E457="","",E457/faktor)</f>
        <v/>
      </c>
      <c r="G457" s="10"/>
      <c r="H457" s="10"/>
      <c r="I457" s="8"/>
      <c r="J457" s="21" t="str">
        <f>+IF(F457="","",G457/H457)</f>
        <v/>
      </c>
      <c r="K457" s="22" t="str">
        <f>+IF(F457="","",G457/I457)</f>
        <v/>
      </c>
      <c r="L457" s="23" t="str">
        <f>+IF(F457="","",H457/F457)</f>
        <v/>
      </c>
      <c r="M457" s="24" t="str">
        <f>+IF(F457="","",G457/F457)</f>
        <v/>
      </c>
      <c r="O457" s="6"/>
    </row>
    <row r="458" spans="1:15" ht="12.75">
      <c r="A458" s="17" t="str">
        <f>+IF(F458="","",WEEKDAY(D458,2))</f>
        <v/>
      </c>
      <c r="B458" s="18" t="str">
        <f>+IF(F458="","",MONTH(D458))</f>
        <v/>
      </c>
      <c r="C458" s="19" t="str">
        <f>+IF(F458="","",WEEKNUM(D458,21))</f>
        <v/>
      </c>
      <c r="D458" s="5"/>
      <c r="E458" s="31"/>
      <c r="F458" s="20" t="str">
        <f>+IF(E458="","",E458/faktor)</f>
        <v/>
      </c>
      <c r="G458" s="10"/>
      <c r="H458" s="10"/>
      <c r="I458" s="8"/>
      <c r="J458" s="21" t="str">
        <f>+IF(F458="","",G458/H458)</f>
        <v/>
      </c>
      <c r="K458" s="22" t="str">
        <f>+IF(F458="","",G458/I458)</f>
        <v/>
      </c>
      <c r="L458" s="23" t="str">
        <f>+IF(F458="","",H458/F458)</f>
        <v/>
      </c>
      <c r="M458" s="24" t="str">
        <f>+IF(F458="","",G458/F458)</f>
        <v/>
      </c>
      <c r="O458" s="6"/>
    </row>
    <row r="459" spans="1:15" ht="12.75">
      <c r="A459" s="17" t="str">
        <f>+IF(F459="","",WEEKDAY(D459,2))</f>
        <v/>
      </c>
      <c r="B459" s="18" t="str">
        <f>+IF(F459="","",MONTH(D459))</f>
        <v/>
      </c>
      <c r="C459" s="19" t="str">
        <f>+IF(F459="","",WEEKNUM(D459,21))</f>
        <v/>
      </c>
      <c r="D459" s="5"/>
      <c r="E459" s="31"/>
      <c r="F459" s="20" t="str">
        <f>+IF(E459="","",E459/faktor)</f>
        <v/>
      </c>
      <c r="G459" s="10"/>
      <c r="H459" s="10"/>
      <c r="I459" s="8"/>
      <c r="J459" s="21" t="str">
        <f>+IF(F459="","",G459/H459)</f>
        <v/>
      </c>
      <c r="K459" s="22" t="str">
        <f>+IF(F459="","",G459/I459)</f>
        <v/>
      </c>
      <c r="L459" s="23" t="str">
        <f>+IF(F459="","",H459/F459)</f>
        <v/>
      </c>
      <c r="M459" s="24" t="str">
        <f>+IF(F459="","",G459/F459)</f>
        <v/>
      </c>
      <c r="O459" s="6"/>
    </row>
    <row r="460" spans="1:15" ht="12.75">
      <c r="A460" s="17" t="str">
        <f>+IF(F460="","",WEEKDAY(D460,2))</f>
        <v/>
      </c>
      <c r="B460" s="18" t="str">
        <f>+IF(F460="","",MONTH(D460))</f>
        <v/>
      </c>
      <c r="C460" s="19" t="str">
        <f>+IF(F460="","",WEEKNUM(D460,21))</f>
        <v/>
      </c>
      <c r="D460" s="5"/>
      <c r="E460" s="31"/>
      <c r="F460" s="20" t="str">
        <f>+IF(E460="","",E460/faktor)</f>
        <v/>
      </c>
      <c r="G460" s="10"/>
      <c r="H460" s="10"/>
      <c r="I460" s="8"/>
      <c r="J460" s="21" t="str">
        <f>+IF(F460="","",G460/H460)</f>
        <v/>
      </c>
      <c r="K460" s="22" t="str">
        <f>+IF(F460="","",G460/I460)</f>
        <v/>
      </c>
      <c r="L460" s="23" t="str">
        <f>+IF(F460="","",H460/F460)</f>
        <v/>
      </c>
      <c r="M460" s="24" t="str">
        <f>+IF(F460="","",G460/F460)</f>
        <v/>
      </c>
      <c r="O460" s="6"/>
    </row>
    <row r="461" spans="1:15" ht="12.75">
      <c r="A461" s="17" t="str">
        <f>+IF(F461="","",WEEKDAY(D461,2))</f>
        <v/>
      </c>
      <c r="B461" s="18" t="str">
        <f>+IF(F461="","",MONTH(D461))</f>
        <v/>
      </c>
      <c r="C461" s="19" t="str">
        <f>+IF(F461="","",WEEKNUM(D461,21))</f>
        <v/>
      </c>
      <c r="D461" s="5"/>
      <c r="E461" s="31"/>
      <c r="F461" s="20" t="str">
        <f>+IF(E461="","",E461/faktor)</f>
        <v/>
      </c>
      <c r="G461" s="10"/>
      <c r="H461" s="10"/>
      <c r="I461" s="8"/>
      <c r="J461" s="21" t="str">
        <f>+IF(F461="","",G461/H461)</f>
        <v/>
      </c>
      <c r="K461" s="22" t="str">
        <f>+IF(F461="","",G461/I461)</f>
        <v/>
      </c>
      <c r="L461" s="23" t="str">
        <f>+IF(F461="","",H461/F461)</f>
        <v/>
      </c>
      <c r="M461" s="24" t="str">
        <f>+IF(F461="","",G461/F461)</f>
        <v/>
      </c>
      <c r="O461" s="6"/>
    </row>
    <row r="462" spans="1:15" ht="12.75">
      <c r="A462" s="17" t="str">
        <f>+IF(F462="","",WEEKDAY(D462,2))</f>
        <v/>
      </c>
      <c r="B462" s="18" t="str">
        <f>+IF(F462="","",MONTH(D462))</f>
        <v/>
      </c>
      <c r="C462" s="19" t="str">
        <f>+IF(F462="","",WEEKNUM(D462,21))</f>
        <v/>
      </c>
      <c r="D462" s="5"/>
      <c r="E462" s="31"/>
      <c r="F462" s="20" t="str">
        <f>+IF(E462="","",E462/faktor)</f>
        <v/>
      </c>
      <c r="G462" s="10"/>
      <c r="H462" s="10"/>
      <c r="I462" s="8"/>
      <c r="J462" s="21" t="str">
        <f>+IF(F462="","",G462/H462)</f>
        <v/>
      </c>
      <c r="K462" s="22" t="str">
        <f>+IF(F462="","",G462/I462)</f>
        <v/>
      </c>
      <c r="L462" s="23" t="str">
        <f>+IF(F462="","",H462/F462)</f>
        <v/>
      </c>
      <c r="M462" s="24" t="str">
        <f>+IF(F462="","",G462/F462)</f>
        <v/>
      </c>
      <c r="O462" s="6"/>
    </row>
    <row r="463" spans="1:15" ht="12.75">
      <c r="A463" s="17" t="str">
        <f>+IF(F463="","",WEEKDAY(D463,2))</f>
        <v/>
      </c>
      <c r="B463" s="18" t="str">
        <f>+IF(F463="","",MONTH(D463))</f>
        <v/>
      </c>
      <c r="C463" s="19" t="str">
        <f>+IF(F463="","",WEEKNUM(D463,21))</f>
        <v/>
      </c>
      <c r="D463" s="5"/>
      <c r="E463" s="31"/>
      <c r="F463" s="20" t="str">
        <f>+IF(E463="","",E463/faktor)</f>
        <v/>
      </c>
      <c r="G463" s="10"/>
      <c r="H463" s="10"/>
      <c r="I463" s="8"/>
      <c r="J463" s="21" t="str">
        <f>+IF(F463="","",G463/H463)</f>
        <v/>
      </c>
      <c r="K463" s="22" t="str">
        <f>+IF(F463="","",G463/I463)</f>
        <v/>
      </c>
      <c r="L463" s="23" t="str">
        <f>+IF(F463="","",H463/F463)</f>
        <v/>
      </c>
      <c r="M463" s="24" t="str">
        <f>+IF(F463="","",G463/F463)</f>
        <v/>
      </c>
      <c r="O463" s="6"/>
    </row>
    <row r="464" spans="1:24" ht="12.75">
      <c r="A464" s="17" t="str">
        <f>+IF(F464="","",WEEKDAY(D464,2))</f>
        <v/>
      </c>
      <c r="B464" s="18" t="str">
        <f>+IF(F464="","",MONTH(D464))</f>
        <v/>
      </c>
      <c r="C464" s="19" t="str">
        <f>+IF(F464="","",WEEKNUM(D464,21))</f>
        <v/>
      </c>
      <c r="D464" s="5"/>
      <c r="E464" s="31"/>
      <c r="F464" s="20" t="str">
        <f>+IF(E464="","",E464/faktor)</f>
        <v/>
      </c>
      <c r="G464" s="10"/>
      <c r="H464" s="10"/>
      <c r="I464" s="8"/>
      <c r="J464" s="21" t="str">
        <f>+IF(F464="","",G464/H464)</f>
        <v/>
      </c>
      <c r="K464" s="22" t="str">
        <f>+IF(F464="","",G464/I464)</f>
        <v/>
      </c>
      <c r="L464" s="23" t="str">
        <f>+IF(F464="","",H464/F464)</f>
        <v/>
      </c>
      <c r="M464" s="24" t="str">
        <f>+IF(F464="","",G464/F464)</f>
        <v/>
      </c>
      <c r="O464" s="6"/>
      <c r="Q464" s="2" t="s">
        <v>33</v>
      </c>
      <c r="V464" s="100" t="s">
        <v>30</v>
      </c>
      <c r="W464" s="27"/>
      <c r="X464" s="27">
        <v>2015</v>
      </c>
    </row>
    <row r="465" spans="1:15" ht="12.75">
      <c r="A465" s="17" t="str">
        <f>+IF(F465="","",WEEKDAY(D465,2))</f>
        <v/>
      </c>
      <c r="B465" s="18" t="str">
        <f>+IF(F465="","",MONTH(D465))</f>
        <v/>
      </c>
      <c r="C465" s="19" t="str">
        <f>+IF(F465="","",WEEKNUM(D465,21))</f>
        <v/>
      </c>
      <c r="D465" s="5"/>
      <c r="E465" s="31"/>
      <c r="F465" s="20" t="str">
        <f>+IF(E465="","",E465/faktor)</f>
        <v/>
      </c>
      <c r="G465" s="10"/>
      <c r="H465" s="10"/>
      <c r="I465" s="8"/>
      <c r="J465" s="21" t="str">
        <f>+IF(F465="","",G465/H465)</f>
        <v/>
      </c>
      <c r="K465" s="22" t="str">
        <f>+IF(F465="","",G465/I465)</f>
        <v/>
      </c>
      <c r="L465" s="23" t="str">
        <f>+IF(F465="","",H465/F465)</f>
        <v/>
      </c>
      <c r="M465" s="24" t="str">
        <f>+IF(F465="","",G465/F465)</f>
        <v/>
      </c>
      <c r="O465" s="6"/>
    </row>
    <row r="466" spans="1:25" ht="12.75">
      <c r="A466" s="17" t="str">
        <f>+IF(F466="","",WEEKDAY(D466,2))</f>
        <v/>
      </c>
      <c r="B466" s="18" t="str">
        <f>+IF(F466="","",MONTH(D466))</f>
        <v/>
      </c>
      <c r="C466" s="19" t="str">
        <f>+IF(F466="","",WEEKNUM(D466,21))</f>
        <v/>
      </c>
      <c r="D466" s="5"/>
      <c r="E466" s="31"/>
      <c r="F466" s="20" t="str">
        <f>+IF(E466="","",E466/faktor)</f>
        <v/>
      </c>
      <c r="G466" s="10"/>
      <c r="H466" s="10"/>
      <c r="I466" s="8"/>
      <c r="J466" s="21" t="str">
        <f>+IF(F466="","",G466/H466)</f>
        <v/>
      </c>
      <c r="K466" s="22" t="str">
        <f>+IF(F466="","",G466/I466)</f>
        <v/>
      </c>
      <c r="L466" s="23" t="str">
        <f>+IF(F466="","",H466/F466)</f>
        <v/>
      </c>
      <c r="M466" s="24" t="str">
        <f>+IF(F466="","",G466/F466)</f>
        <v/>
      </c>
      <c r="O466" s="6"/>
      <c r="Q466" s="30" t="s">
        <v>19</v>
      </c>
      <c r="R466" s="29" t="s">
        <v>18</v>
      </c>
      <c r="S466" s="30" t="s">
        <v>20</v>
      </c>
      <c r="T466" s="30" t="s">
        <v>16</v>
      </c>
      <c r="U466" s="30" t="s">
        <v>17</v>
      </c>
      <c r="V466" s="29" t="s">
        <v>1</v>
      </c>
      <c r="W466" s="29" t="s">
        <v>12</v>
      </c>
      <c r="X466" s="29" t="s">
        <v>5</v>
      </c>
      <c r="Y466" s="29" t="s">
        <v>4</v>
      </c>
    </row>
    <row r="467" spans="1:25" ht="12.75">
      <c r="A467" s="17" t="str">
        <f>+IF(F467="","",WEEKDAY(D467,2))</f>
        <v/>
      </c>
      <c r="B467" s="18" t="str">
        <f>+IF(F467="","",MONTH(D467))</f>
        <v/>
      </c>
      <c r="C467" s="19" t="str">
        <f>+IF(F467="","",WEEKNUM(D467,21))</f>
        <v/>
      </c>
      <c r="D467" s="5"/>
      <c r="E467" s="31"/>
      <c r="F467" s="20" t="str">
        <f>+IF(E467="","",E467/faktor)</f>
        <v/>
      </c>
      <c r="G467" s="10"/>
      <c r="H467" s="10"/>
      <c r="I467" s="8"/>
      <c r="J467" s="21" t="str">
        <f>+IF(F467="","",G467/H467)</f>
        <v/>
      </c>
      <c r="K467" s="22" t="str">
        <f>+IF(F467="","",G467/I467)</f>
        <v/>
      </c>
      <c r="L467" s="23" t="str">
        <f>+IF(F467="","",H467/F467)</f>
        <v/>
      </c>
      <c r="M467" s="24" t="str">
        <f>+IF(F467="","",G467/F467)</f>
        <v/>
      </c>
      <c r="O467" s="6"/>
      <c r="P467" s="27" t="s">
        <v>19</v>
      </c>
      <c r="Q467" s="28" t="str">
        <f>_xlfn.IFERROR(SUBTOTAL(1,E454:E483),"")</f>
        <v/>
      </c>
      <c r="R467" s="50" t="str">
        <f>_xlfn.IFERROR(SUBTOTAL(1,F454:F483),"")</f>
        <v/>
      </c>
      <c r="S467" s="28" t="str">
        <f>_xlfn.IFERROR(SUBTOTAL(1,G454:G483),"")</f>
        <v/>
      </c>
      <c r="T467" s="28" t="str">
        <f aca="true" t="shared" si="25" ref="T467:Y467">_xlfn.IFERROR(SUBTOTAL(1,H454:H483),"")</f>
        <v/>
      </c>
      <c r="U467" s="52" t="str">
        <f t="shared" si="25"/>
        <v/>
      </c>
      <c r="V467" s="50" t="str">
        <f t="shared" si="25"/>
        <v/>
      </c>
      <c r="W467" s="50" t="str">
        <f t="shared" si="25"/>
        <v/>
      </c>
      <c r="X467" s="51" t="str">
        <f t="shared" si="25"/>
        <v/>
      </c>
      <c r="Y467" s="50" t="str">
        <f t="shared" si="25"/>
        <v/>
      </c>
    </row>
    <row r="468" spans="1:25" ht="12.75">
      <c r="A468" s="17" t="str">
        <f>+IF(F468="","",WEEKDAY(D468,2))</f>
        <v/>
      </c>
      <c r="B468" s="18" t="str">
        <f>+IF(F468="","",MONTH(D468))</f>
        <v/>
      </c>
      <c r="C468" s="19" t="str">
        <f>+IF(F468="","",WEEKNUM(D468,21))</f>
        <v/>
      </c>
      <c r="D468" s="5"/>
      <c r="E468" s="31"/>
      <c r="F468" s="20" t="str">
        <f>+IF(E468="","",E468/faktor)</f>
        <v/>
      </c>
      <c r="G468" s="10"/>
      <c r="H468" s="10"/>
      <c r="I468" s="8"/>
      <c r="J468" s="21" t="str">
        <f>+IF(F468="","",G468/H468)</f>
        <v/>
      </c>
      <c r="K468" s="22" t="str">
        <f>+IF(F468="","",G468/I468)</f>
        <v/>
      </c>
      <c r="L468" s="23" t="str">
        <f>+IF(F468="","",H468/F468)</f>
        <v/>
      </c>
      <c r="M468" s="24" t="str">
        <f>+IF(F468="","",G468/F468)</f>
        <v/>
      </c>
      <c r="O468" s="6"/>
      <c r="P468" s="27" t="s">
        <v>38</v>
      </c>
      <c r="Q468" s="28" t="str">
        <f aca="true" t="shared" si="26" ref="Q468:Y468">Q198</f>
        <v/>
      </c>
      <c r="R468" s="50" t="str">
        <f t="shared" si="26"/>
        <v/>
      </c>
      <c r="S468" s="28" t="str">
        <f t="shared" si="26"/>
        <v/>
      </c>
      <c r="T468" s="28" t="str">
        <f t="shared" si="26"/>
        <v/>
      </c>
      <c r="U468" s="52" t="str">
        <f t="shared" si="26"/>
        <v/>
      </c>
      <c r="V468" s="50" t="str">
        <f t="shared" si="26"/>
        <v/>
      </c>
      <c r="W468" s="50" t="str">
        <f t="shared" si="26"/>
        <v/>
      </c>
      <c r="X468" s="51" t="str">
        <f t="shared" si="26"/>
        <v/>
      </c>
      <c r="Y468" s="50" t="str">
        <f t="shared" si="26"/>
        <v/>
      </c>
    </row>
    <row r="469" spans="1:15" ht="12.75">
      <c r="A469" s="17" t="str">
        <f>+IF(F469="","",WEEKDAY(D469,2))</f>
        <v/>
      </c>
      <c r="B469" s="18" t="str">
        <f>+IF(F469="","",MONTH(D469))</f>
        <v/>
      </c>
      <c r="C469" s="19" t="str">
        <f>+IF(F469="","",WEEKNUM(D469,21))</f>
        <v/>
      </c>
      <c r="D469" s="5"/>
      <c r="E469" s="31"/>
      <c r="F469" s="20" t="str">
        <f>+IF(E469="","",E469/faktor)</f>
        <v/>
      </c>
      <c r="G469" s="10"/>
      <c r="H469" s="10"/>
      <c r="I469" s="8"/>
      <c r="J469" s="21" t="str">
        <f>+IF(F469="","",G469/H469)</f>
        <v/>
      </c>
      <c r="K469" s="22" t="str">
        <f>+IF(F469="","",G469/I469)</f>
        <v/>
      </c>
      <c r="L469" s="23" t="str">
        <f>+IF(F469="","",H469/F469)</f>
        <v/>
      </c>
      <c r="M469" s="24" t="str">
        <f>+IF(F469="","",G469/F469)</f>
        <v/>
      </c>
      <c r="O469" s="6"/>
    </row>
    <row r="470" spans="1:17" ht="12.75">
      <c r="A470" s="17" t="str">
        <f>+IF(F470="","",WEEKDAY(D470,2))</f>
        <v/>
      </c>
      <c r="B470" s="18" t="str">
        <f>+IF(F470="","",MONTH(D470))</f>
        <v/>
      </c>
      <c r="C470" s="19" t="str">
        <f>+IF(F470="","",WEEKNUM(D470,21))</f>
        <v/>
      </c>
      <c r="D470" s="5"/>
      <c r="E470" s="31"/>
      <c r="F470" s="20" t="str">
        <f>+IF(E470="","",E470/faktor)</f>
        <v/>
      </c>
      <c r="G470" s="10"/>
      <c r="H470" s="10"/>
      <c r="I470" s="8"/>
      <c r="J470" s="21" t="str">
        <f>+IF(F470="","",G470/H470)</f>
        <v/>
      </c>
      <c r="K470" s="22" t="str">
        <f>+IF(F470="","",G470/I470)</f>
        <v/>
      </c>
      <c r="L470" s="23" t="str">
        <f>+IF(F470="","",H470/F470)</f>
        <v/>
      </c>
      <c r="M470" s="24" t="str">
        <f>+IF(F470="","",G470/F470)</f>
        <v/>
      </c>
      <c r="O470" s="6"/>
      <c r="Q470" s="27"/>
    </row>
    <row r="471" spans="1:15" ht="12.75">
      <c r="A471" s="17" t="str">
        <f>+IF(F471="","",WEEKDAY(D471,2))</f>
        <v/>
      </c>
      <c r="B471" s="18" t="str">
        <f>+IF(F471="","",MONTH(D471))</f>
        <v/>
      </c>
      <c r="C471" s="19" t="str">
        <f>+IF(F471="","",WEEKNUM(D471,21))</f>
        <v/>
      </c>
      <c r="D471" s="5"/>
      <c r="E471" s="31"/>
      <c r="F471" s="20" t="str">
        <f>+IF(E471="","",E471/faktor)</f>
        <v/>
      </c>
      <c r="G471" s="10"/>
      <c r="H471" s="10"/>
      <c r="I471" s="8"/>
      <c r="J471" s="21" t="str">
        <f>+IF(F471="","",G471/H471)</f>
        <v/>
      </c>
      <c r="K471" s="22" t="str">
        <f>+IF(F471="","",G471/I471)</f>
        <v/>
      </c>
      <c r="L471" s="23" t="str">
        <f>+IF(F471="","",H471/F471)</f>
        <v/>
      </c>
      <c r="M471" s="24" t="str">
        <f>+IF(F471="","",G471/F471)</f>
        <v/>
      </c>
      <c r="O471" s="6"/>
    </row>
    <row r="472" spans="1:15" ht="12.75">
      <c r="A472" s="17" t="str">
        <f>+IF(F472="","",WEEKDAY(D472,2))</f>
        <v/>
      </c>
      <c r="B472" s="18" t="str">
        <f>+IF(F472="","",MONTH(D472))</f>
        <v/>
      </c>
      <c r="C472" s="19" t="str">
        <f>+IF(F472="","",WEEKNUM(D472,21))</f>
        <v/>
      </c>
      <c r="D472" s="5"/>
      <c r="E472" s="31"/>
      <c r="F472" s="20" t="str">
        <f>+IF(E472="","",E472/faktor)</f>
        <v/>
      </c>
      <c r="G472" s="10"/>
      <c r="H472" s="10"/>
      <c r="I472" s="8"/>
      <c r="J472" s="21" t="str">
        <f>+IF(F472="","",G472/H472)</f>
        <v/>
      </c>
      <c r="K472" s="22" t="str">
        <f>+IF(F472="","",G472/I472)</f>
        <v/>
      </c>
      <c r="L472" s="23" t="str">
        <f>+IF(F472="","",H472/F472)</f>
        <v/>
      </c>
      <c r="M472" s="24" t="str">
        <f>+IF(F472="","",G472/F472)</f>
        <v/>
      </c>
      <c r="O472" s="6"/>
    </row>
    <row r="473" spans="1:15" ht="12.75">
      <c r="A473" s="17" t="str">
        <f>+IF(F473="","",WEEKDAY(D473,2))</f>
        <v/>
      </c>
      <c r="B473" s="18" t="str">
        <f>+IF(F473="","",MONTH(D473))</f>
        <v/>
      </c>
      <c r="C473" s="19" t="str">
        <f>+IF(F473="","",WEEKNUM(D473,21))</f>
        <v/>
      </c>
      <c r="D473" s="5"/>
      <c r="E473" s="31"/>
      <c r="F473" s="20" t="str">
        <f>+IF(E473="","",E473/faktor)</f>
        <v/>
      </c>
      <c r="G473" s="10"/>
      <c r="H473" s="10"/>
      <c r="I473" s="8"/>
      <c r="J473" s="21" t="str">
        <f>+IF(F473="","",G473/H473)</f>
        <v/>
      </c>
      <c r="K473" s="22" t="str">
        <f>+IF(F473="","",G473/I473)</f>
        <v/>
      </c>
      <c r="L473" s="23" t="str">
        <f>+IF(F473="","",H473/F473)</f>
        <v/>
      </c>
      <c r="M473" s="24" t="str">
        <f>+IF(F473="","",G473/F473)</f>
        <v/>
      </c>
      <c r="O473" s="6"/>
    </row>
    <row r="474" spans="1:15" ht="12.75">
      <c r="A474" s="17" t="str">
        <f>+IF(F474="","",WEEKDAY(D474,2))</f>
        <v/>
      </c>
      <c r="B474" s="18" t="str">
        <f>+IF(F474="","",MONTH(D474))</f>
        <v/>
      </c>
      <c r="C474" s="19" t="str">
        <f>+IF(F474="","",WEEKNUM(D474,21))</f>
        <v/>
      </c>
      <c r="D474" s="5"/>
      <c r="E474" s="31"/>
      <c r="F474" s="20" t="str">
        <f>+IF(E474="","",E474/faktor)</f>
        <v/>
      </c>
      <c r="G474" s="10"/>
      <c r="H474" s="10"/>
      <c r="I474" s="8"/>
      <c r="J474" s="21" t="str">
        <f>+IF(F474="","",G474/H474)</f>
        <v/>
      </c>
      <c r="K474" s="22" t="str">
        <f>+IF(F474="","",G474/I474)</f>
        <v/>
      </c>
      <c r="L474" s="23" t="str">
        <f>+IF(F474="","",H474/F474)</f>
        <v/>
      </c>
      <c r="M474" s="24" t="str">
        <f>+IF(F474="","",G474/F474)</f>
        <v/>
      </c>
      <c r="O474" s="6"/>
    </row>
    <row r="475" spans="1:15" ht="12.75">
      <c r="A475" s="17" t="str">
        <f>+IF(F475="","",WEEKDAY(D475,2))</f>
        <v/>
      </c>
      <c r="B475" s="18" t="str">
        <f>+IF(F475="","",MONTH(D475))</f>
        <v/>
      </c>
      <c r="C475" s="19" t="str">
        <f>+IF(F475="","",WEEKNUM(D475,21))</f>
        <v/>
      </c>
      <c r="D475" s="5"/>
      <c r="E475" s="31"/>
      <c r="F475" s="20" t="str">
        <f>+IF(E475="","",E475/faktor)</f>
        <v/>
      </c>
      <c r="G475" s="10"/>
      <c r="H475" s="10"/>
      <c r="I475" s="8"/>
      <c r="J475" s="21" t="str">
        <f>+IF(F475="","",G475/H475)</f>
        <v/>
      </c>
      <c r="K475" s="22" t="str">
        <f>+IF(F475="","",G475/I475)</f>
        <v/>
      </c>
      <c r="L475" s="23" t="str">
        <f>+IF(F475="","",H475/F475)</f>
        <v/>
      </c>
      <c r="M475" s="24" t="str">
        <f>+IF(F475="","",G475/F475)</f>
        <v/>
      </c>
      <c r="O475" s="6"/>
    </row>
    <row r="476" spans="1:15" ht="12.75">
      <c r="A476" s="17" t="str">
        <f>+IF(F476="","",WEEKDAY(D476,2))</f>
        <v/>
      </c>
      <c r="B476" s="18" t="str">
        <f>+IF(F476="","",MONTH(D476))</f>
        <v/>
      </c>
      <c r="C476" s="19" t="str">
        <f>+IF(F476="","",WEEKNUM(D476,21))</f>
        <v/>
      </c>
      <c r="D476" s="5"/>
      <c r="E476" s="31"/>
      <c r="F476" s="20" t="str">
        <f>+IF(E476="","",E476/faktor)</f>
        <v/>
      </c>
      <c r="G476" s="10"/>
      <c r="H476" s="10"/>
      <c r="I476" s="8"/>
      <c r="J476" s="21" t="str">
        <f>+IF(F476="","",G476/H476)</f>
        <v/>
      </c>
      <c r="K476" s="22" t="str">
        <f>+IF(F476="","",G476/I476)</f>
        <v/>
      </c>
      <c r="L476" s="23" t="str">
        <f>+IF(F476="","",H476/F476)</f>
        <v/>
      </c>
      <c r="M476" s="24" t="str">
        <f>+IF(F476="","",G476/F476)</f>
        <v/>
      </c>
      <c r="O476" s="6"/>
    </row>
    <row r="477" spans="1:15" ht="12.75">
      <c r="A477" s="17" t="str">
        <f>+IF(F477="","",WEEKDAY(D477,2))</f>
        <v/>
      </c>
      <c r="B477" s="18" t="str">
        <f>+IF(F477="","",MONTH(D477))</f>
        <v/>
      </c>
      <c r="C477" s="19" t="str">
        <f>+IF(F477="","",WEEKNUM(D477,21))</f>
        <v/>
      </c>
      <c r="D477" s="5"/>
      <c r="E477" s="31"/>
      <c r="F477" s="20" t="str">
        <f>+IF(E477="","",E477/faktor)</f>
        <v/>
      </c>
      <c r="G477" s="10"/>
      <c r="H477" s="10"/>
      <c r="I477" s="8"/>
      <c r="J477" s="21" t="str">
        <f>+IF(F477="","",G477/H477)</f>
        <v/>
      </c>
      <c r="K477" s="22" t="str">
        <f>+IF(F477="","",G477/I477)</f>
        <v/>
      </c>
      <c r="L477" s="23" t="str">
        <f>+IF(F477="","",H477/F477)</f>
        <v/>
      </c>
      <c r="M477" s="24" t="str">
        <f>+IF(F477="","",G477/F477)</f>
        <v/>
      </c>
      <c r="O477" s="6"/>
    </row>
    <row r="478" spans="1:15" ht="12.75">
      <c r="A478" s="17" t="str">
        <f>+IF(F478="","",WEEKDAY(D478,2))</f>
        <v/>
      </c>
      <c r="B478" s="18" t="str">
        <f>+IF(F478="","",MONTH(D478))</f>
        <v/>
      </c>
      <c r="C478" s="19" t="str">
        <f>+IF(F478="","",WEEKNUM(D478,21))</f>
        <v/>
      </c>
      <c r="D478" s="5"/>
      <c r="E478" s="31"/>
      <c r="F478" s="20" t="str">
        <f>+IF(E478="","",E478/faktor)</f>
        <v/>
      </c>
      <c r="G478" s="10"/>
      <c r="H478" s="10"/>
      <c r="I478" s="8"/>
      <c r="J478" s="21" t="str">
        <f>+IF(F478="","",G478/H478)</f>
        <v/>
      </c>
      <c r="K478" s="22" t="str">
        <f>+IF(F478="","",G478/I478)</f>
        <v/>
      </c>
      <c r="L478" s="23" t="str">
        <f>+IF(F478="","",H478/F478)</f>
        <v/>
      </c>
      <c r="M478" s="24" t="str">
        <f>+IF(F478="","",G478/F478)</f>
        <v/>
      </c>
      <c r="O478" s="6"/>
    </row>
    <row r="479" spans="1:15" ht="12.75">
      <c r="A479" s="17" t="str">
        <f>+IF(F479="","",WEEKDAY(D479,2))</f>
        <v/>
      </c>
      <c r="B479" s="18" t="str">
        <f>+IF(F479="","",MONTH(D479))</f>
        <v/>
      </c>
      <c r="C479" s="19" t="str">
        <f>+IF(F479="","",WEEKNUM(D479,21))</f>
        <v/>
      </c>
      <c r="D479" s="5"/>
      <c r="E479" s="31"/>
      <c r="F479" s="20" t="str">
        <f>+IF(E479="","",E479/faktor)</f>
        <v/>
      </c>
      <c r="G479" s="10"/>
      <c r="H479" s="10"/>
      <c r="I479" s="8"/>
      <c r="J479" s="21" t="str">
        <f>+IF(F479="","",G479/H479)</f>
        <v/>
      </c>
      <c r="K479" s="22" t="str">
        <f>+IF(F479="","",G479/I479)</f>
        <v/>
      </c>
      <c r="L479" s="23" t="str">
        <f>+IF(F479="","",H479/F479)</f>
        <v/>
      </c>
      <c r="M479" s="24" t="str">
        <f>+IF(F479="","",G479/F479)</f>
        <v/>
      </c>
      <c r="O479" s="6"/>
    </row>
    <row r="480" spans="1:15" ht="12.75">
      <c r="A480" s="17" t="str">
        <f>+IF(F480="","",WEEKDAY(D480,2))</f>
        <v/>
      </c>
      <c r="B480" s="18" t="str">
        <f>+IF(F480="","",MONTH(D480))</f>
        <v/>
      </c>
      <c r="C480" s="19" t="str">
        <f>+IF(F480="","",WEEKNUM(D480,21))</f>
        <v/>
      </c>
      <c r="D480" s="5"/>
      <c r="E480" s="31"/>
      <c r="F480" s="20" t="str">
        <f>+IF(E480="","",E480/faktor)</f>
        <v/>
      </c>
      <c r="G480" s="10"/>
      <c r="H480" s="10"/>
      <c r="I480" s="8"/>
      <c r="J480" s="21" t="str">
        <f>+IF(F480="","",G480/H480)</f>
        <v/>
      </c>
      <c r="K480" s="22" t="str">
        <f>+IF(F480="","",G480/I480)</f>
        <v/>
      </c>
      <c r="L480" s="23" t="str">
        <f>+IF(F480="","",H480/F480)</f>
        <v/>
      </c>
      <c r="M480" s="24" t="str">
        <f>+IF(F480="","",G480/F480)</f>
        <v/>
      </c>
      <c r="O480" s="6"/>
    </row>
    <row r="481" spans="1:15" ht="12.75">
      <c r="A481" s="17" t="str">
        <f>+IF(F481="","",WEEKDAY(D481,2))</f>
        <v/>
      </c>
      <c r="B481" s="18" t="str">
        <f>+IF(F481="","",MONTH(D481))</f>
        <v/>
      </c>
      <c r="C481" s="19" t="str">
        <f>+IF(F481="","",WEEKNUM(D481,21))</f>
        <v/>
      </c>
      <c r="D481" s="5"/>
      <c r="E481" s="31"/>
      <c r="F481" s="20" t="str">
        <f>+IF(E481="","",E481/faktor)</f>
        <v/>
      </c>
      <c r="G481" s="10"/>
      <c r="H481" s="10"/>
      <c r="I481" s="8"/>
      <c r="J481" s="21" t="str">
        <f>+IF(F481="","",G481/H481)</f>
        <v/>
      </c>
      <c r="K481" s="22" t="str">
        <f>+IF(F481="","",G481/I481)</f>
        <v/>
      </c>
      <c r="L481" s="23" t="str">
        <f>+IF(F481="","",H481/F481)</f>
        <v/>
      </c>
      <c r="M481" s="24" t="str">
        <f>+IF(F481="","",G481/F481)</f>
        <v/>
      </c>
      <c r="O481" s="6"/>
    </row>
    <row r="482" spans="1:15" ht="12.75">
      <c r="A482" s="17" t="str">
        <f>+IF(F482="","",WEEKDAY(D482,2))</f>
        <v/>
      </c>
      <c r="B482" s="18" t="str">
        <f>+IF(F482="","",MONTH(D482))</f>
        <v/>
      </c>
      <c r="C482" s="19" t="str">
        <f>+IF(F482="","",WEEKNUM(D482,21))</f>
        <v/>
      </c>
      <c r="D482" s="5"/>
      <c r="E482" s="31"/>
      <c r="F482" s="20" t="str">
        <f>+IF(E482="","",E482/faktor)</f>
        <v/>
      </c>
      <c r="G482" s="10"/>
      <c r="H482" s="10"/>
      <c r="I482" s="8"/>
      <c r="J482" s="21" t="str">
        <f>+IF(F482="","",G482/H482)</f>
        <v/>
      </c>
      <c r="K482" s="22" t="str">
        <f>+IF(F482="","",G482/I482)</f>
        <v/>
      </c>
      <c r="L482" s="23" t="str">
        <f>+IF(F482="","",H482/F482)</f>
        <v/>
      </c>
      <c r="M482" s="24" t="str">
        <f>+IF(F482="","",G482/F482)</f>
        <v/>
      </c>
      <c r="O482" s="6"/>
    </row>
    <row r="483" spans="1:15" ht="13" thickBot="1">
      <c r="A483" s="37" t="str">
        <f>+IF(F483="","",WEEKDAY(D483,2))</f>
        <v/>
      </c>
      <c r="B483" s="38" t="str">
        <f>+IF(F483="","",MONTH(D483))</f>
        <v/>
      </c>
      <c r="C483" s="19" t="str">
        <f>+IF(F483="","",WEEKNUM(D483,21))</f>
        <v/>
      </c>
      <c r="D483" s="40"/>
      <c r="E483" s="41"/>
      <c r="F483" s="42" t="str">
        <f>+IF(E483="","",E483/faktor)</f>
        <v/>
      </c>
      <c r="G483" s="43"/>
      <c r="H483" s="43"/>
      <c r="I483" s="44"/>
      <c r="J483" s="45" t="str">
        <f>+IF(F483="","",G483/H483)</f>
        <v/>
      </c>
      <c r="K483" s="46" t="str">
        <f>+IF(F483="","",G483/I483)</f>
        <v/>
      </c>
      <c r="L483" s="47" t="str">
        <f>+IF(F483="","",H483/F483)</f>
        <v/>
      </c>
      <c r="M483" s="48" t="str">
        <f>+IF(F483="","",G483/F483)</f>
        <v/>
      </c>
      <c r="O483" s="49"/>
    </row>
    <row r="484" spans="1:15" ht="13" thickTop="1">
      <c r="A484" s="53" t="str">
        <f>+IF(F484="","",WEEKDAY(D484,2))</f>
        <v/>
      </c>
      <c r="B484" s="54" t="str">
        <f>+IF(F484="","",MONTH(D484))</f>
        <v/>
      </c>
      <c r="C484" s="55" t="str">
        <f>+IF(F484="","",WEEKNUM(D484,21))</f>
        <v/>
      </c>
      <c r="D484" s="56"/>
      <c r="E484" s="57"/>
      <c r="F484" s="58" t="str">
        <f>+IF(E484="","",E484/faktor)</f>
        <v/>
      </c>
      <c r="G484" s="59"/>
      <c r="H484" s="59"/>
      <c r="I484" s="60"/>
      <c r="J484" s="61" t="str">
        <f>+IF(F484="","",G484/H484)</f>
        <v/>
      </c>
      <c r="K484" s="62" t="str">
        <f>+IF(F484="","",G484/I484)</f>
        <v/>
      </c>
      <c r="L484" s="63" t="str">
        <f>+IF(F484="","",H484/F484)</f>
        <v/>
      </c>
      <c r="M484" s="64" t="str">
        <f>+IF(F484="","",G484/F484)</f>
        <v/>
      </c>
      <c r="O484" s="65"/>
    </row>
    <row r="485" spans="1:15" ht="12.75">
      <c r="A485" s="17" t="str">
        <f>+IF(F485="","",WEEKDAY(D485,2))</f>
        <v/>
      </c>
      <c r="B485" s="18" t="str">
        <f>+IF(F485="","",MONTH(D485))</f>
        <v/>
      </c>
      <c r="C485" s="19" t="str">
        <f>+IF(F485="","",WEEKNUM(D485,21))</f>
        <v/>
      </c>
      <c r="D485" s="5"/>
      <c r="E485" s="31"/>
      <c r="F485" s="20" t="str">
        <f>+IF(E485="","",E485/faktor)</f>
        <v/>
      </c>
      <c r="G485" s="10"/>
      <c r="H485" s="10"/>
      <c r="I485" s="8"/>
      <c r="J485" s="21" t="str">
        <f>+IF(F485="","",G485/H485)</f>
        <v/>
      </c>
      <c r="K485" s="22" t="str">
        <f>+IF(F485="","",G485/I485)</f>
        <v/>
      </c>
      <c r="L485" s="23" t="str">
        <f>+IF(F485="","",H485/F485)</f>
        <v/>
      </c>
      <c r="M485" s="24" t="str">
        <f>+IF(F485="","",G485/F485)</f>
        <v/>
      </c>
      <c r="O485" s="6"/>
    </row>
    <row r="486" spans="1:15" ht="12.75">
      <c r="A486" s="17" t="str">
        <f>+IF(F486="","",WEEKDAY(D486,2))</f>
        <v/>
      </c>
      <c r="B486" s="18" t="str">
        <f>+IF(F486="","",MONTH(D486))</f>
        <v/>
      </c>
      <c r="C486" s="19" t="str">
        <f>+IF(F486="","",WEEKNUM(D486,21))</f>
        <v/>
      </c>
      <c r="D486" s="5"/>
      <c r="E486" s="31"/>
      <c r="F486" s="20" t="str">
        <f>+IF(E486="","",E486/faktor)</f>
        <v/>
      </c>
      <c r="G486" s="10"/>
      <c r="H486" s="10"/>
      <c r="I486" s="8"/>
      <c r="J486" s="21" t="str">
        <f>+IF(F486="","",G486/H486)</f>
        <v/>
      </c>
      <c r="K486" s="22" t="str">
        <f>+IF(F486="","",G486/I486)</f>
        <v/>
      </c>
      <c r="L486" s="23" t="str">
        <f>+IF(F486="","",H486/F486)</f>
        <v/>
      </c>
      <c r="M486" s="24" t="str">
        <f>+IF(F486="","",G486/F486)</f>
        <v/>
      </c>
      <c r="O486" s="6"/>
    </row>
    <row r="487" spans="1:15" ht="12.75">
      <c r="A487" s="17" t="str">
        <f>+IF(F487="","",WEEKDAY(D487,2))</f>
        <v/>
      </c>
      <c r="B487" s="18" t="str">
        <f>+IF(F487="","",MONTH(D487))</f>
        <v/>
      </c>
      <c r="C487" s="19" t="str">
        <f>+IF(F487="","",WEEKNUM(D487,21))</f>
        <v/>
      </c>
      <c r="D487" s="5"/>
      <c r="E487" s="31"/>
      <c r="F487" s="20" t="str">
        <f>+IF(E487="","",E487/faktor)</f>
        <v/>
      </c>
      <c r="G487" s="10"/>
      <c r="H487" s="10"/>
      <c r="I487" s="8"/>
      <c r="J487" s="21" t="str">
        <f>+IF(F487="","",G487/H487)</f>
        <v/>
      </c>
      <c r="K487" s="22" t="str">
        <f>+IF(F487="","",G487/I487)</f>
        <v/>
      </c>
      <c r="L487" s="23" t="str">
        <f>+IF(F487="","",H487/F487)</f>
        <v/>
      </c>
      <c r="M487" s="24" t="str">
        <f>+IF(F487="","",G487/F487)</f>
        <v/>
      </c>
      <c r="O487" s="6"/>
    </row>
    <row r="488" spans="1:15" ht="12.75">
      <c r="A488" s="17" t="str">
        <f>+IF(F488="","",WEEKDAY(D488,2))</f>
        <v/>
      </c>
      <c r="B488" s="18" t="str">
        <f>+IF(F488="","",MONTH(D488))</f>
        <v/>
      </c>
      <c r="C488" s="19" t="str">
        <f>+IF(F488="","",WEEKNUM(D488,21))</f>
        <v/>
      </c>
      <c r="D488" s="5"/>
      <c r="E488" s="31"/>
      <c r="F488" s="20" t="str">
        <f>+IF(E488="","",E488/faktor)</f>
        <v/>
      </c>
      <c r="G488" s="10"/>
      <c r="H488" s="10"/>
      <c r="I488" s="8"/>
      <c r="J488" s="21" t="str">
        <f>+IF(F488="","",G488/H488)</f>
        <v/>
      </c>
      <c r="K488" s="22" t="str">
        <f>+IF(F488="","",G488/I488)</f>
        <v/>
      </c>
      <c r="L488" s="23" t="str">
        <f>+IF(F488="","",H488/F488)</f>
        <v/>
      </c>
      <c r="M488" s="24" t="str">
        <f>+IF(F488="","",G488/F488)</f>
        <v/>
      </c>
      <c r="O488" s="6"/>
    </row>
    <row r="489" spans="1:15" ht="12.75">
      <c r="A489" s="17" t="str">
        <f>+IF(F489="","",WEEKDAY(D489,2))</f>
        <v/>
      </c>
      <c r="B489" s="18" t="str">
        <f>+IF(F489="","",MONTH(D489))</f>
        <v/>
      </c>
      <c r="C489" s="19" t="str">
        <f>+IF(F489="","",WEEKNUM(D489,21))</f>
        <v/>
      </c>
      <c r="D489" s="5"/>
      <c r="E489" s="31"/>
      <c r="F489" s="20" t="str">
        <f>+IF(E489="","",E489/faktor)</f>
        <v/>
      </c>
      <c r="G489" s="10"/>
      <c r="H489" s="10"/>
      <c r="I489" s="8"/>
      <c r="J489" s="21" t="str">
        <f>+IF(F489="","",G489/H489)</f>
        <v/>
      </c>
      <c r="K489" s="22" t="str">
        <f>+IF(F489="","",G489/I489)</f>
        <v/>
      </c>
      <c r="L489" s="23" t="str">
        <f>+IF(F489="","",H489/F489)</f>
        <v/>
      </c>
      <c r="M489" s="24" t="str">
        <f>+IF(F489="","",G489/F489)</f>
        <v/>
      </c>
      <c r="O489" s="6"/>
    </row>
    <row r="490" spans="1:15" ht="12.75">
      <c r="A490" s="17" t="str">
        <f>+IF(F490="","",WEEKDAY(D490,2))</f>
        <v/>
      </c>
      <c r="B490" s="18" t="str">
        <f>+IF(F490="","",MONTH(D490))</f>
        <v/>
      </c>
      <c r="C490" s="19" t="str">
        <f>+IF(F490="","",WEEKNUM(D490,21))</f>
        <v/>
      </c>
      <c r="D490" s="5"/>
      <c r="E490" s="31"/>
      <c r="F490" s="20" t="str">
        <f>+IF(E490="","",E490/faktor)</f>
        <v/>
      </c>
      <c r="G490" s="10"/>
      <c r="H490" s="10"/>
      <c r="I490" s="8"/>
      <c r="J490" s="21" t="str">
        <f>+IF(F490="","",G490/H490)</f>
        <v/>
      </c>
      <c r="K490" s="22" t="str">
        <f>+IF(F490="","",G490/I490)</f>
        <v/>
      </c>
      <c r="L490" s="23" t="str">
        <f>+IF(F490="","",H490/F490)</f>
        <v/>
      </c>
      <c r="M490" s="24" t="str">
        <f>+IF(F490="","",G490/F490)</f>
        <v/>
      </c>
      <c r="O490" s="6"/>
    </row>
    <row r="491" spans="1:15" ht="12.75">
      <c r="A491" s="17" t="str">
        <f>+IF(F491="","",WEEKDAY(D491,2))</f>
        <v/>
      </c>
      <c r="B491" s="18" t="str">
        <f>+IF(F491="","",MONTH(D491))</f>
        <v/>
      </c>
      <c r="C491" s="19" t="str">
        <f>+IF(F491="","",WEEKNUM(D491,21))</f>
        <v/>
      </c>
      <c r="D491" s="5"/>
      <c r="E491" s="31"/>
      <c r="F491" s="20" t="str">
        <f>+IF(E491="","",E491/faktor)</f>
        <v/>
      </c>
      <c r="G491" s="10"/>
      <c r="H491" s="10"/>
      <c r="I491" s="8"/>
      <c r="J491" s="21" t="str">
        <f>+IF(F491="","",G491/H491)</f>
        <v/>
      </c>
      <c r="K491" s="22" t="str">
        <f>+IF(F491="","",G491/I491)</f>
        <v/>
      </c>
      <c r="L491" s="23" t="str">
        <f>+IF(F491="","",H491/F491)</f>
        <v/>
      </c>
      <c r="M491" s="24" t="str">
        <f>+IF(F491="","",G491/F491)</f>
        <v/>
      </c>
      <c r="O491" s="6"/>
    </row>
    <row r="492" spans="1:15" ht="12.75">
      <c r="A492" s="17" t="str">
        <f>+IF(F492="","",WEEKDAY(D492,2))</f>
        <v/>
      </c>
      <c r="B492" s="18" t="str">
        <f>+IF(F492="","",MONTH(D492))</f>
        <v/>
      </c>
      <c r="C492" s="19" t="str">
        <f>+IF(F492="","",WEEKNUM(D492,21))</f>
        <v/>
      </c>
      <c r="D492" s="5"/>
      <c r="E492" s="31"/>
      <c r="F492" s="20" t="str">
        <f>+IF(E492="","",E492/faktor)</f>
        <v/>
      </c>
      <c r="G492" s="10"/>
      <c r="H492" s="10"/>
      <c r="I492" s="8"/>
      <c r="J492" s="21" t="str">
        <f>+IF(F492="","",G492/H492)</f>
        <v/>
      </c>
      <c r="K492" s="22" t="str">
        <f>+IF(F492="","",G492/I492)</f>
        <v/>
      </c>
      <c r="L492" s="23" t="str">
        <f>+IF(F492="","",H492/F492)</f>
        <v/>
      </c>
      <c r="M492" s="24" t="str">
        <f>+IF(F492="","",G492/F492)</f>
        <v/>
      </c>
      <c r="O492" s="6"/>
    </row>
    <row r="493" spans="1:15" ht="12.75">
      <c r="A493" s="17" t="str">
        <f>+IF(F493="","",WEEKDAY(D493,2))</f>
        <v/>
      </c>
      <c r="B493" s="18" t="str">
        <f>+IF(F493="","",MONTH(D493))</f>
        <v/>
      </c>
      <c r="C493" s="19" t="str">
        <f>+IF(F493="","",WEEKNUM(D493,21))</f>
        <v/>
      </c>
      <c r="D493" s="5"/>
      <c r="E493" s="31"/>
      <c r="F493" s="20" t="str">
        <f>+IF(E493="","",E493/faktor)</f>
        <v/>
      </c>
      <c r="G493" s="10"/>
      <c r="H493" s="10"/>
      <c r="I493" s="8"/>
      <c r="J493" s="21" t="str">
        <f>+IF(F493="","",G493/H493)</f>
        <v/>
      </c>
      <c r="K493" s="22" t="str">
        <f>+IF(F493="","",G493/I493)</f>
        <v/>
      </c>
      <c r="L493" s="23" t="str">
        <f>+IF(F493="","",H493/F493)</f>
        <v/>
      </c>
      <c r="M493" s="24" t="str">
        <f>+IF(F493="","",G493/F493)</f>
        <v/>
      </c>
      <c r="O493" s="6"/>
    </row>
    <row r="494" spans="1:24" ht="12.75">
      <c r="A494" s="17" t="str">
        <f>+IF(F494="","",WEEKDAY(D494,2))</f>
        <v/>
      </c>
      <c r="B494" s="18" t="str">
        <f>+IF(F494="","",MONTH(D494))</f>
        <v/>
      </c>
      <c r="C494" s="19" t="str">
        <f>+IF(F494="","",WEEKNUM(D494,21))</f>
        <v/>
      </c>
      <c r="D494" s="5"/>
      <c r="E494" s="31"/>
      <c r="F494" s="20" t="str">
        <f>+IF(E494="","",E494/faktor)</f>
        <v/>
      </c>
      <c r="G494" s="10"/>
      <c r="H494" s="10"/>
      <c r="I494" s="8"/>
      <c r="J494" s="21" t="str">
        <f>+IF(F494="","",G494/H494)</f>
        <v/>
      </c>
      <c r="K494" s="22" t="str">
        <f>+IF(F494="","",G494/I494)</f>
        <v/>
      </c>
      <c r="L494" s="23" t="str">
        <f>+IF(F494="","",H494/F494)</f>
        <v/>
      </c>
      <c r="M494" s="24" t="str">
        <f>+IF(F494="","",G494/F494)</f>
        <v/>
      </c>
      <c r="O494" s="6"/>
      <c r="Q494" s="2" t="s">
        <v>33</v>
      </c>
      <c r="V494" s="100" t="s">
        <v>31</v>
      </c>
      <c r="W494" s="27"/>
      <c r="X494" s="27">
        <v>2015</v>
      </c>
    </row>
    <row r="495" spans="1:15" ht="12.75">
      <c r="A495" s="17" t="str">
        <f>+IF(F495="","",WEEKDAY(D495,2))</f>
        <v/>
      </c>
      <c r="B495" s="18" t="str">
        <f>+IF(F495="","",MONTH(D495))</f>
        <v/>
      </c>
      <c r="C495" s="19" t="str">
        <f>+IF(F495="","",WEEKNUM(D495,21))</f>
        <v/>
      </c>
      <c r="D495" s="5"/>
      <c r="E495" s="31"/>
      <c r="F495" s="20" t="str">
        <f>+IF(E495="","",E495/faktor)</f>
        <v/>
      </c>
      <c r="G495" s="10"/>
      <c r="H495" s="10"/>
      <c r="I495" s="8"/>
      <c r="J495" s="21" t="str">
        <f>+IF(F495="","",G495/H495)</f>
        <v/>
      </c>
      <c r="K495" s="22" t="str">
        <f>+IF(F495="","",G495/I495)</f>
        <v/>
      </c>
      <c r="L495" s="23" t="str">
        <f>+IF(F495="","",H495/F495)</f>
        <v/>
      </c>
      <c r="M495" s="24" t="str">
        <f>+IF(F495="","",G495/F495)</f>
        <v/>
      </c>
      <c r="O495" s="6"/>
    </row>
    <row r="496" spans="1:25" ht="12.75">
      <c r="A496" s="17" t="str">
        <f>+IF(F496="","",WEEKDAY(D496,2))</f>
        <v/>
      </c>
      <c r="B496" s="18" t="str">
        <f>+IF(F496="","",MONTH(D496))</f>
        <v/>
      </c>
      <c r="C496" s="19" t="str">
        <f>+IF(F496="","",WEEKNUM(D496,21))</f>
        <v/>
      </c>
      <c r="D496" s="5"/>
      <c r="E496" s="31"/>
      <c r="F496" s="20" t="str">
        <f>+IF(E496="","",E496/faktor)</f>
        <v/>
      </c>
      <c r="G496" s="10"/>
      <c r="H496" s="10"/>
      <c r="I496" s="8"/>
      <c r="J496" s="21" t="str">
        <f>+IF(F496="","",G496/H496)</f>
        <v/>
      </c>
      <c r="K496" s="22" t="str">
        <f>+IF(F496="","",G496/I496)</f>
        <v/>
      </c>
      <c r="L496" s="23" t="str">
        <f>+IF(F496="","",H496/F496)</f>
        <v/>
      </c>
      <c r="M496" s="24" t="str">
        <f>+IF(F496="","",G496/F496)</f>
        <v/>
      </c>
      <c r="O496" s="6"/>
      <c r="Q496" s="30" t="s">
        <v>19</v>
      </c>
      <c r="R496" s="29" t="s">
        <v>18</v>
      </c>
      <c r="S496" s="30" t="s">
        <v>20</v>
      </c>
      <c r="T496" s="30" t="s">
        <v>16</v>
      </c>
      <c r="U496" s="30" t="s">
        <v>17</v>
      </c>
      <c r="V496" s="29" t="s">
        <v>1</v>
      </c>
      <c r="W496" s="29" t="s">
        <v>12</v>
      </c>
      <c r="X496" s="29" t="s">
        <v>5</v>
      </c>
      <c r="Y496" s="29" t="s">
        <v>4</v>
      </c>
    </row>
    <row r="497" spans="1:25" ht="12.75">
      <c r="A497" s="17" t="str">
        <f>+IF(F497="","",WEEKDAY(D497,2))</f>
        <v/>
      </c>
      <c r="B497" s="18" t="str">
        <f>+IF(F497="","",MONTH(D497))</f>
        <v/>
      </c>
      <c r="C497" s="19" t="str">
        <f>+IF(F497="","",WEEKNUM(D497,21))</f>
        <v/>
      </c>
      <c r="D497" s="5"/>
      <c r="E497" s="31"/>
      <c r="F497" s="20" t="str">
        <f>+IF(E497="","",E497/faktor)</f>
        <v/>
      </c>
      <c r="G497" s="10"/>
      <c r="H497" s="10"/>
      <c r="I497" s="8"/>
      <c r="J497" s="21" t="str">
        <f>+IF(F497="","",G497/H497)</f>
        <v/>
      </c>
      <c r="K497" s="22" t="str">
        <f>+IF(F497="","",G497/I497)</f>
        <v/>
      </c>
      <c r="L497" s="23" t="str">
        <f>+IF(F497="","",H497/F497)</f>
        <v/>
      </c>
      <c r="M497" s="24" t="str">
        <f>+IF(F497="","",G497/F497)</f>
        <v/>
      </c>
      <c r="O497" s="6"/>
      <c r="P497" s="27" t="s">
        <v>19</v>
      </c>
      <c r="Q497" s="28" t="str">
        <f>_xlfn.IFERROR(SUBTOTAL(1,E484:E513),"")</f>
        <v/>
      </c>
      <c r="R497" s="50" t="str">
        <f>_xlfn.IFERROR(SUBTOTAL(1,F484:F513),"")</f>
        <v/>
      </c>
      <c r="S497" s="28" t="str">
        <f>_xlfn.IFERROR(SUBTOTAL(1,G484:G513),"")</f>
        <v/>
      </c>
      <c r="T497" s="28" t="str">
        <f aca="true" t="shared" si="27" ref="T497:Y497">_xlfn.IFERROR(SUBTOTAL(1,H484:H513),"")</f>
        <v/>
      </c>
      <c r="U497" s="52" t="str">
        <f t="shared" si="27"/>
        <v/>
      </c>
      <c r="V497" s="50" t="str">
        <f t="shared" si="27"/>
        <v/>
      </c>
      <c r="W497" s="50" t="str">
        <f t="shared" si="27"/>
        <v/>
      </c>
      <c r="X497" s="51" t="str">
        <f t="shared" si="27"/>
        <v/>
      </c>
      <c r="Y497" s="50" t="str">
        <f t="shared" si="27"/>
        <v/>
      </c>
    </row>
    <row r="498" spans="1:25" ht="12.75">
      <c r="A498" s="17" t="str">
        <f>+IF(F498="","",WEEKDAY(D498,2))</f>
        <v/>
      </c>
      <c r="B498" s="18" t="str">
        <f>+IF(F498="","",MONTH(D498))</f>
        <v/>
      </c>
      <c r="C498" s="19" t="str">
        <f>+IF(F498="","",WEEKNUM(D498,21))</f>
        <v/>
      </c>
      <c r="D498" s="5"/>
      <c r="E498" s="31"/>
      <c r="F498" s="20" t="str">
        <f>+IF(E498="","",E498/faktor)</f>
        <v/>
      </c>
      <c r="G498" s="10"/>
      <c r="H498" s="10"/>
      <c r="I498" s="8"/>
      <c r="J498" s="21" t="str">
        <f>+IF(F498="","",G498/H498)</f>
        <v/>
      </c>
      <c r="K498" s="22" t="str">
        <f>+IF(F498="","",G498/I498)</f>
        <v/>
      </c>
      <c r="L498" s="23" t="str">
        <f>+IF(F498="","",H498/F498)</f>
        <v/>
      </c>
      <c r="M498" s="24" t="str">
        <f>+IF(F498="","",G498/F498)</f>
        <v/>
      </c>
      <c r="O498" s="6"/>
      <c r="P498" s="27" t="s">
        <v>38</v>
      </c>
      <c r="Q498" s="28" t="str">
        <f aca="true" t="shared" si="28" ref="Q498:Y498">Q198</f>
        <v/>
      </c>
      <c r="R498" s="50" t="str">
        <f t="shared" si="28"/>
        <v/>
      </c>
      <c r="S498" s="28" t="str">
        <f t="shared" si="28"/>
        <v/>
      </c>
      <c r="T498" s="28" t="str">
        <f t="shared" si="28"/>
        <v/>
      </c>
      <c r="U498" s="52" t="str">
        <f t="shared" si="28"/>
        <v/>
      </c>
      <c r="V498" s="50" t="str">
        <f t="shared" si="28"/>
        <v/>
      </c>
      <c r="W498" s="50" t="str">
        <f t="shared" si="28"/>
        <v/>
      </c>
      <c r="X498" s="51" t="str">
        <f t="shared" si="28"/>
        <v/>
      </c>
      <c r="Y498" s="50" t="str">
        <f t="shared" si="28"/>
        <v/>
      </c>
    </row>
    <row r="499" spans="1:15" ht="12.75">
      <c r="A499" s="17" t="str">
        <f>+IF(F499="","",WEEKDAY(D499,2))</f>
        <v/>
      </c>
      <c r="B499" s="18" t="str">
        <f>+IF(F499="","",MONTH(D499))</f>
        <v/>
      </c>
      <c r="C499" s="19" t="str">
        <f>+IF(F499="","",WEEKNUM(D499,21))</f>
        <v/>
      </c>
      <c r="D499" s="5"/>
      <c r="E499" s="31"/>
      <c r="F499" s="20" t="str">
        <f>+IF(E499="","",E499/faktor)</f>
        <v/>
      </c>
      <c r="G499" s="10"/>
      <c r="H499" s="10"/>
      <c r="I499" s="8"/>
      <c r="J499" s="21" t="str">
        <f>+IF(F499="","",G499/H499)</f>
        <v/>
      </c>
      <c r="K499" s="22" t="str">
        <f>+IF(F499="","",G499/I499)</f>
        <v/>
      </c>
      <c r="L499" s="23" t="str">
        <f>+IF(F499="","",H499/F499)</f>
        <v/>
      </c>
      <c r="M499" s="24" t="str">
        <f>+IF(F499="","",G499/F499)</f>
        <v/>
      </c>
      <c r="O499" s="6"/>
    </row>
    <row r="500" spans="1:17" ht="12.75">
      <c r="A500" s="17" t="str">
        <f>+IF(F500="","",WEEKDAY(D500,2))</f>
        <v/>
      </c>
      <c r="B500" s="18" t="str">
        <f>+IF(F500="","",MONTH(D500))</f>
        <v/>
      </c>
      <c r="C500" s="19" t="str">
        <f>+IF(F500="","",WEEKNUM(D500,21))</f>
        <v/>
      </c>
      <c r="D500" s="5"/>
      <c r="E500" s="31"/>
      <c r="F500" s="20" t="str">
        <f>+IF(E500="","",E500/faktor)</f>
        <v/>
      </c>
      <c r="G500" s="10"/>
      <c r="H500" s="10"/>
      <c r="I500" s="8"/>
      <c r="J500" s="21" t="str">
        <f>+IF(F500="","",G500/H500)</f>
        <v/>
      </c>
      <c r="K500" s="22" t="str">
        <f>+IF(F500="","",G500/I500)</f>
        <v/>
      </c>
      <c r="L500" s="23" t="str">
        <f>+IF(F500="","",H500/F500)</f>
        <v/>
      </c>
      <c r="M500" s="24" t="str">
        <f>+IF(F500="","",G500/F500)</f>
        <v/>
      </c>
      <c r="O500" s="6"/>
      <c r="Q500" s="27"/>
    </row>
    <row r="501" spans="1:15" ht="12.75">
      <c r="A501" s="17" t="str">
        <f>+IF(F501="","",WEEKDAY(D501,2))</f>
        <v/>
      </c>
      <c r="B501" s="18" t="str">
        <f>+IF(F501="","",MONTH(D501))</f>
        <v/>
      </c>
      <c r="C501" s="19" t="str">
        <f>+IF(F501="","",WEEKNUM(D501,21))</f>
        <v/>
      </c>
      <c r="D501" s="5"/>
      <c r="E501" s="31"/>
      <c r="F501" s="20" t="str">
        <f>+IF(E501="","",E501/faktor)</f>
        <v/>
      </c>
      <c r="G501" s="10"/>
      <c r="H501" s="10"/>
      <c r="I501" s="8"/>
      <c r="J501" s="21" t="str">
        <f>+IF(F501="","",G501/H501)</f>
        <v/>
      </c>
      <c r="K501" s="22" t="str">
        <f>+IF(F501="","",G501/I501)</f>
        <v/>
      </c>
      <c r="L501" s="23" t="str">
        <f>+IF(F501="","",H501/F501)</f>
        <v/>
      </c>
      <c r="M501" s="24" t="str">
        <f>+IF(F501="","",G501/F501)</f>
        <v/>
      </c>
      <c r="O501" s="6"/>
    </row>
    <row r="502" spans="1:15" ht="12.75">
      <c r="A502" s="17" t="str">
        <f>+IF(F502="","",WEEKDAY(D502,2))</f>
        <v/>
      </c>
      <c r="B502" s="18" t="str">
        <f>+IF(F502="","",MONTH(D502))</f>
        <v/>
      </c>
      <c r="C502" s="19" t="str">
        <f>+IF(F502="","",WEEKNUM(D502,21))</f>
        <v/>
      </c>
      <c r="D502" s="5"/>
      <c r="E502" s="31"/>
      <c r="F502" s="20" t="str">
        <f>+IF(E502="","",E502/faktor)</f>
        <v/>
      </c>
      <c r="G502" s="10"/>
      <c r="H502" s="10"/>
      <c r="I502" s="8"/>
      <c r="J502" s="21" t="str">
        <f>+IF(F502="","",G502/H502)</f>
        <v/>
      </c>
      <c r="K502" s="22" t="str">
        <f>+IF(F502="","",G502/I502)</f>
        <v/>
      </c>
      <c r="L502" s="23" t="str">
        <f>+IF(F502="","",H502/F502)</f>
        <v/>
      </c>
      <c r="M502" s="24" t="str">
        <f>+IF(F502="","",G502/F502)</f>
        <v/>
      </c>
      <c r="O502" s="6"/>
    </row>
    <row r="503" spans="1:15" ht="12.75">
      <c r="A503" s="17" t="str">
        <f>+IF(F503="","",WEEKDAY(D503,2))</f>
        <v/>
      </c>
      <c r="B503" s="18" t="str">
        <f>+IF(F503="","",MONTH(D503))</f>
        <v/>
      </c>
      <c r="C503" s="19" t="str">
        <f>+IF(F503="","",WEEKNUM(D503,21))</f>
        <v/>
      </c>
      <c r="D503" s="5"/>
      <c r="E503" s="31"/>
      <c r="F503" s="20" t="str">
        <f>+IF(E503="","",E503/faktor)</f>
        <v/>
      </c>
      <c r="G503" s="10"/>
      <c r="H503" s="10"/>
      <c r="I503" s="8"/>
      <c r="J503" s="21" t="str">
        <f>+IF(F503="","",G503/H503)</f>
        <v/>
      </c>
      <c r="K503" s="22" t="str">
        <f>+IF(F503="","",G503/I503)</f>
        <v/>
      </c>
      <c r="L503" s="23" t="str">
        <f>+IF(F503="","",H503/F503)</f>
        <v/>
      </c>
      <c r="M503" s="24" t="str">
        <f>+IF(F503="","",G503/F503)</f>
        <v/>
      </c>
      <c r="O503" s="6"/>
    </row>
    <row r="504" spans="1:15" ht="12.75">
      <c r="A504" s="17" t="str">
        <f>+IF(F504="","",WEEKDAY(D504,2))</f>
        <v/>
      </c>
      <c r="B504" s="18" t="str">
        <f>+IF(F504="","",MONTH(D504))</f>
        <v/>
      </c>
      <c r="C504" s="19" t="str">
        <f>+IF(F504="","",WEEKNUM(D504,21))</f>
        <v/>
      </c>
      <c r="D504" s="5"/>
      <c r="E504" s="31"/>
      <c r="F504" s="20" t="str">
        <f>+IF(E504="","",E504/faktor)</f>
        <v/>
      </c>
      <c r="G504" s="10"/>
      <c r="H504" s="10"/>
      <c r="I504" s="8"/>
      <c r="J504" s="21" t="str">
        <f>+IF(F504="","",G504/H504)</f>
        <v/>
      </c>
      <c r="K504" s="22" t="str">
        <f>+IF(F504="","",G504/I504)</f>
        <v/>
      </c>
      <c r="L504" s="23" t="str">
        <f>+IF(F504="","",H504/F504)</f>
        <v/>
      </c>
      <c r="M504" s="24" t="str">
        <f>+IF(F504="","",G504/F504)</f>
        <v/>
      </c>
      <c r="O504" s="6"/>
    </row>
    <row r="505" spans="1:15" ht="12.75">
      <c r="A505" s="17" t="str">
        <f>+IF(F505="","",WEEKDAY(D505,2))</f>
        <v/>
      </c>
      <c r="B505" s="18" t="str">
        <f>+IF(F505="","",MONTH(D505))</f>
        <v/>
      </c>
      <c r="C505" s="19" t="str">
        <f>+IF(F505="","",WEEKNUM(D505,21))</f>
        <v/>
      </c>
      <c r="D505" s="5"/>
      <c r="E505" s="31"/>
      <c r="F505" s="20" t="str">
        <f>+IF(E505="","",E505/faktor)</f>
        <v/>
      </c>
      <c r="G505" s="10"/>
      <c r="H505" s="10"/>
      <c r="I505" s="8"/>
      <c r="J505" s="21" t="str">
        <f>+IF(F505="","",G505/H505)</f>
        <v/>
      </c>
      <c r="K505" s="22" t="str">
        <f>+IF(F505="","",G505/I505)</f>
        <v/>
      </c>
      <c r="L505" s="23" t="str">
        <f>+IF(F505="","",H505/F505)</f>
        <v/>
      </c>
      <c r="M505" s="24" t="str">
        <f>+IF(F505="","",G505/F505)</f>
        <v/>
      </c>
      <c r="O505" s="6"/>
    </row>
    <row r="506" spans="1:15" ht="12.75">
      <c r="A506" s="17" t="str">
        <f>+IF(F506="","",WEEKDAY(D506,2))</f>
        <v/>
      </c>
      <c r="B506" s="18" t="str">
        <f>+IF(F506="","",MONTH(D506))</f>
        <v/>
      </c>
      <c r="C506" s="19" t="str">
        <f>+IF(F506="","",WEEKNUM(D506,21))</f>
        <v/>
      </c>
      <c r="D506" s="5"/>
      <c r="E506" s="31"/>
      <c r="F506" s="20" t="str">
        <f>+IF(E506="","",E506/faktor)</f>
        <v/>
      </c>
      <c r="G506" s="10"/>
      <c r="H506" s="10"/>
      <c r="I506" s="8"/>
      <c r="J506" s="21" t="str">
        <f>+IF(F506="","",G506/H506)</f>
        <v/>
      </c>
      <c r="K506" s="22" t="str">
        <f>+IF(F506="","",G506/I506)</f>
        <v/>
      </c>
      <c r="L506" s="23" t="str">
        <f>+IF(F506="","",H506/F506)</f>
        <v/>
      </c>
      <c r="M506" s="24" t="str">
        <f>+IF(F506="","",G506/F506)</f>
        <v/>
      </c>
      <c r="O506" s="6"/>
    </row>
    <row r="507" spans="1:15" ht="12.75">
      <c r="A507" s="17" t="str">
        <f>+IF(F507="","",WEEKDAY(D507,2))</f>
        <v/>
      </c>
      <c r="B507" s="18" t="str">
        <f>+IF(F507="","",MONTH(D507))</f>
        <v/>
      </c>
      <c r="C507" s="19" t="str">
        <f>+IF(F507="","",WEEKNUM(D507,21))</f>
        <v/>
      </c>
      <c r="D507" s="5"/>
      <c r="E507" s="31"/>
      <c r="F507" s="20" t="str">
        <f>+IF(E507="","",E507/faktor)</f>
        <v/>
      </c>
      <c r="G507" s="10"/>
      <c r="H507" s="10"/>
      <c r="I507" s="8"/>
      <c r="J507" s="21" t="str">
        <f>+IF(F507="","",G507/H507)</f>
        <v/>
      </c>
      <c r="K507" s="22" t="str">
        <f>+IF(F507="","",G507/I507)</f>
        <v/>
      </c>
      <c r="L507" s="23" t="str">
        <f>+IF(F507="","",H507/F507)</f>
        <v/>
      </c>
      <c r="M507" s="24" t="str">
        <f>+IF(F507="","",G507/F507)</f>
        <v/>
      </c>
      <c r="O507" s="6"/>
    </row>
    <row r="508" spans="1:15" ht="12.75">
      <c r="A508" s="17" t="str">
        <f>+IF(F508="","",WEEKDAY(D508,2))</f>
        <v/>
      </c>
      <c r="B508" s="18" t="str">
        <f>+IF(F508="","",MONTH(D508))</f>
        <v/>
      </c>
      <c r="C508" s="19" t="str">
        <f>+IF(F508="","",WEEKNUM(D508,21))</f>
        <v/>
      </c>
      <c r="D508" s="5"/>
      <c r="E508" s="31"/>
      <c r="F508" s="20" t="str">
        <f>+IF(E508="","",E508/faktor)</f>
        <v/>
      </c>
      <c r="G508" s="10"/>
      <c r="H508" s="10"/>
      <c r="I508" s="8"/>
      <c r="J508" s="21" t="str">
        <f>+IF(F508="","",G508/H508)</f>
        <v/>
      </c>
      <c r="K508" s="22" t="str">
        <f>+IF(F508="","",G508/I508)</f>
        <v/>
      </c>
      <c r="L508" s="23" t="str">
        <f>+IF(F508="","",H508/F508)</f>
        <v/>
      </c>
      <c r="M508" s="24" t="str">
        <f>+IF(F508="","",G508/F508)</f>
        <v/>
      </c>
      <c r="O508" s="6"/>
    </row>
    <row r="509" spans="1:15" ht="12.75">
      <c r="A509" s="17" t="str">
        <f>+IF(F509="","",WEEKDAY(D509,2))</f>
        <v/>
      </c>
      <c r="B509" s="18" t="str">
        <f>+IF(F509="","",MONTH(D509))</f>
        <v/>
      </c>
      <c r="C509" s="19" t="str">
        <f>+IF(F509="","",WEEKNUM(D509,21))</f>
        <v/>
      </c>
      <c r="D509" s="5"/>
      <c r="E509" s="31"/>
      <c r="F509" s="20" t="str">
        <f>+IF(E509="","",E509/faktor)</f>
        <v/>
      </c>
      <c r="G509" s="10"/>
      <c r="H509" s="10"/>
      <c r="I509" s="8"/>
      <c r="J509" s="21" t="str">
        <f>+IF(F509="","",G509/H509)</f>
        <v/>
      </c>
      <c r="K509" s="22" t="str">
        <f>+IF(F509="","",G509/I509)</f>
        <v/>
      </c>
      <c r="L509" s="23" t="str">
        <f>+IF(F509="","",H509/F509)</f>
        <v/>
      </c>
      <c r="M509" s="24" t="str">
        <f>+IF(F509="","",G509/F509)</f>
        <v/>
      </c>
      <c r="O509" s="6"/>
    </row>
    <row r="510" spans="1:15" ht="12.75">
      <c r="A510" s="17" t="str">
        <f>+IF(F510="","",WEEKDAY(D510,2))</f>
        <v/>
      </c>
      <c r="B510" s="18" t="str">
        <f>+IF(F510="","",MONTH(D510))</f>
        <v/>
      </c>
      <c r="C510" s="19" t="str">
        <f>+IF(F510="","",WEEKNUM(D510,21))</f>
        <v/>
      </c>
      <c r="D510" s="5"/>
      <c r="E510" s="31"/>
      <c r="F510" s="20" t="str">
        <f>+IF(E510="","",E510/faktor)</f>
        <v/>
      </c>
      <c r="G510" s="10"/>
      <c r="H510" s="10"/>
      <c r="I510" s="8"/>
      <c r="J510" s="21" t="str">
        <f>+IF(F510="","",G510/H510)</f>
        <v/>
      </c>
      <c r="K510" s="22" t="str">
        <f>+IF(F510="","",G510/I510)</f>
        <v/>
      </c>
      <c r="L510" s="23" t="str">
        <f>+IF(F510="","",H510/F510)</f>
        <v/>
      </c>
      <c r="M510" s="24" t="str">
        <f>+IF(F510="","",G510/F510)</f>
        <v/>
      </c>
      <c r="O510" s="6"/>
    </row>
    <row r="511" spans="1:15" ht="12.75">
      <c r="A511" s="17" t="str">
        <f>+IF(F511="","",WEEKDAY(D511,2))</f>
        <v/>
      </c>
      <c r="B511" s="18" t="str">
        <f>+IF(F511="","",MONTH(D511))</f>
        <v/>
      </c>
      <c r="C511" s="19" t="str">
        <f>+IF(F511="","",WEEKNUM(D511,21))</f>
        <v/>
      </c>
      <c r="D511" s="5"/>
      <c r="E511" s="31"/>
      <c r="F511" s="20" t="str">
        <f>+IF(E511="","",E511/faktor)</f>
        <v/>
      </c>
      <c r="G511" s="10"/>
      <c r="H511" s="10"/>
      <c r="I511" s="8"/>
      <c r="J511" s="21" t="str">
        <f>+IF(F511="","",G511/H511)</f>
        <v/>
      </c>
      <c r="K511" s="22" t="str">
        <f>+IF(F511="","",G511/I511)</f>
        <v/>
      </c>
      <c r="L511" s="23" t="str">
        <f>+IF(F511="","",H511/F511)</f>
        <v/>
      </c>
      <c r="M511" s="24" t="str">
        <f>+IF(F511="","",G511/F511)</f>
        <v/>
      </c>
      <c r="O511" s="6"/>
    </row>
    <row r="512" spans="1:15" ht="12.75">
      <c r="A512" s="17" t="str">
        <f>+IF(F512="","",WEEKDAY(D512,2))</f>
        <v/>
      </c>
      <c r="B512" s="18" t="str">
        <f>+IF(F512="","",MONTH(D512))</f>
        <v/>
      </c>
      <c r="C512" s="19" t="str">
        <f>+IF(F512="","",WEEKNUM(D512,21))</f>
        <v/>
      </c>
      <c r="D512" s="5"/>
      <c r="E512" s="31"/>
      <c r="F512" s="20" t="str">
        <f>+IF(E512="","",E512/faktor)</f>
        <v/>
      </c>
      <c r="G512" s="10"/>
      <c r="H512" s="10"/>
      <c r="I512" s="8"/>
      <c r="J512" s="21" t="str">
        <f>+IF(F512="","",G512/H512)</f>
        <v/>
      </c>
      <c r="K512" s="22" t="str">
        <f>+IF(F512="","",G512/I512)</f>
        <v/>
      </c>
      <c r="L512" s="23" t="str">
        <f>+IF(F512="","",H512/F512)</f>
        <v/>
      </c>
      <c r="M512" s="24" t="str">
        <f>+IF(F512="","",G512/F512)</f>
        <v/>
      </c>
      <c r="O512" s="6"/>
    </row>
    <row r="513" spans="1:15" ht="13" thickBot="1">
      <c r="A513" s="37" t="str">
        <f>+IF(F513="","",WEEKDAY(D513,2))</f>
        <v/>
      </c>
      <c r="B513" s="38" t="str">
        <f>+IF(F513="","",MONTH(D513))</f>
        <v/>
      </c>
      <c r="C513" s="19" t="str">
        <f>+IF(F513="","",WEEKNUM(D513,21))</f>
        <v/>
      </c>
      <c r="D513" s="40"/>
      <c r="E513" s="41"/>
      <c r="F513" s="42" t="str">
        <f>+IF(E513="","",E513/faktor)</f>
        <v/>
      </c>
      <c r="G513" s="43"/>
      <c r="H513" s="43"/>
      <c r="I513" s="44"/>
      <c r="J513" s="45" t="str">
        <f>+IF(F513="","",G513/H513)</f>
        <v/>
      </c>
      <c r="K513" s="46" t="str">
        <f>+IF(F513="","",G513/I513)</f>
        <v/>
      </c>
      <c r="L513" s="47" t="str">
        <f>+IF(F513="","",H513/F513)</f>
        <v/>
      </c>
      <c r="M513" s="48" t="str">
        <f>+IF(F513="","",G513/F513)</f>
        <v/>
      </c>
      <c r="O513" s="49"/>
    </row>
    <row r="514" spans="1:15" ht="13" thickTop="1">
      <c r="A514" s="53" t="str">
        <f>+IF(F514="","",WEEKDAY(D514,2))</f>
        <v/>
      </c>
      <c r="B514" s="54" t="str">
        <f>+IF(F514="","",MONTH(D514))</f>
        <v/>
      </c>
      <c r="C514" s="55" t="str">
        <f>+IF(F514="","",WEEKNUM(D514,21))</f>
        <v/>
      </c>
      <c r="D514" s="56"/>
      <c r="E514" s="57"/>
      <c r="F514" s="58" t="str">
        <f>+IF(E514="","",E514/faktor)</f>
        <v/>
      </c>
      <c r="G514" s="59"/>
      <c r="H514" s="59"/>
      <c r="I514" s="60"/>
      <c r="J514" s="61" t="str">
        <f>+IF(F514="","",G514/H514)</f>
        <v/>
      </c>
      <c r="K514" s="62" t="str">
        <f>+IF(F514="","",G514/I514)</f>
        <v/>
      </c>
      <c r="L514" s="63" t="str">
        <f>+IF(F514="","",H514/F514)</f>
        <v/>
      </c>
      <c r="M514" s="64" t="str">
        <f>+IF(F514="","",G514/F514)</f>
        <v/>
      </c>
      <c r="O514" s="65"/>
    </row>
    <row r="515" spans="1:15" ht="12.75">
      <c r="A515" s="17" t="str">
        <f>+IF(F515="","",WEEKDAY(D515,2))</f>
        <v/>
      </c>
      <c r="B515" s="18" t="str">
        <f>+IF(F515="","",MONTH(D515))</f>
        <v/>
      </c>
      <c r="C515" s="19" t="str">
        <f>+IF(F515="","",WEEKNUM(D515,21))</f>
        <v/>
      </c>
      <c r="D515" s="5"/>
      <c r="E515" s="31"/>
      <c r="F515" s="20" t="str">
        <f>+IF(E515="","",E515/faktor)</f>
        <v/>
      </c>
      <c r="G515" s="10"/>
      <c r="H515" s="10"/>
      <c r="I515" s="8"/>
      <c r="J515" s="21" t="str">
        <f>+IF(F515="","",G515/H515)</f>
        <v/>
      </c>
      <c r="K515" s="22" t="str">
        <f>+IF(F515="","",G515/I515)</f>
        <v/>
      </c>
      <c r="L515" s="23" t="str">
        <f>+IF(F515="","",H515/F515)</f>
        <v/>
      </c>
      <c r="M515" s="24" t="str">
        <f>+IF(F515="","",G515/F515)</f>
        <v/>
      </c>
      <c r="O515" s="6"/>
    </row>
    <row r="516" spans="1:15" ht="12.75">
      <c r="A516" s="17" t="str">
        <f>+IF(F516="","",WEEKDAY(D516,2))</f>
        <v/>
      </c>
      <c r="B516" s="18" t="str">
        <f>+IF(F516="","",MONTH(D516))</f>
        <v/>
      </c>
      <c r="C516" s="19" t="str">
        <f>+IF(F516="","",WEEKNUM(D516,21))</f>
        <v/>
      </c>
      <c r="D516" s="5"/>
      <c r="E516" s="31"/>
      <c r="F516" s="20" t="str">
        <f>+IF(E516="","",E516/faktor)</f>
        <v/>
      </c>
      <c r="G516" s="10"/>
      <c r="H516" s="10"/>
      <c r="I516" s="8"/>
      <c r="J516" s="21" t="str">
        <f>+IF(F516="","",G516/H516)</f>
        <v/>
      </c>
      <c r="K516" s="22" t="str">
        <f>+IF(F516="","",G516/I516)</f>
        <v/>
      </c>
      <c r="L516" s="23" t="str">
        <f>+IF(F516="","",H516/F516)</f>
        <v/>
      </c>
      <c r="M516" s="24" t="str">
        <f>+IF(F516="","",G516/F516)</f>
        <v/>
      </c>
      <c r="O516" s="6"/>
    </row>
    <row r="517" spans="1:15" ht="12.75">
      <c r="A517" s="17" t="str">
        <f>+IF(F517="","",WEEKDAY(D517,2))</f>
        <v/>
      </c>
      <c r="B517" s="18" t="str">
        <f>+IF(F517="","",MONTH(D517))</f>
        <v/>
      </c>
      <c r="C517" s="19" t="str">
        <f>+IF(F517="","",WEEKNUM(D517,21))</f>
        <v/>
      </c>
      <c r="D517" s="5"/>
      <c r="E517" s="31"/>
      <c r="F517" s="20" t="str">
        <f>+IF(E517="","",E517/faktor)</f>
        <v/>
      </c>
      <c r="G517" s="10"/>
      <c r="H517" s="10"/>
      <c r="I517" s="8"/>
      <c r="J517" s="21" t="str">
        <f>+IF(F517="","",G517/H517)</f>
        <v/>
      </c>
      <c r="K517" s="22" t="str">
        <f>+IF(F517="","",G517/I517)</f>
        <v/>
      </c>
      <c r="L517" s="23" t="str">
        <f>+IF(F517="","",H517/F517)</f>
        <v/>
      </c>
      <c r="M517" s="24" t="str">
        <f>+IF(F517="","",G517/F517)</f>
        <v/>
      </c>
      <c r="O517" s="6"/>
    </row>
    <row r="518" spans="1:15" ht="12.75">
      <c r="A518" s="17" t="str">
        <f>+IF(F518="","",WEEKDAY(D518,2))</f>
        <v/>
      </c>
      <c r="B518" s="18" t="str">
        <f>+IF(F518="","",MONTH(D518))</f>
        <v/>
      </c>
      <c r="C518" s="19" t="str">
        <f>+IF(F518="","",WEEKNUM(D518,21))</f>
        <v/>
      </c>
      <c r="D518" s="5"/>
      <c r="E518" s="31"/>
      <c r="F518" s="20" t="str">
        <f>+IF(E518="","",E518/faktor)</f>
        <v/>
      </c>
      <c r="G518" s="10"/>
      <c r="H518" s="10"/>
      <c r="I518" s="8"/>
      <c r="J518" s="21" t="str">
        <f>+IF(F518="","",G518/H518)</f>
        <v/>
      </c>
      <c r="K518" s="22" t="str">
        <f>+IF(F518="","",G518/I518)</f>
        <v/>
      </c>
      <c r="L518" s="23" t="str">
        <f>+IF(F518="","",H518/F518)</f>
        <v/>
      </c>
      <c r="M518" s="24" t="str">
        <f>+IF(F518="","",G518/F518)</f>
        <v/>
      </c>
      <c r="O518" s="6"/>
    </row>
    <row r="519" spans="1:15" ht="12.75">
      <c r="A519" s="17" t="str">
        <f>+IF(F519="","",WEEKDAY(D519,2))</f>
        <v/>
      </c>
      <c r="B519" s="18" t="str">
        <f>+IF(F519="","",MONTH(D519))</f>
        <v/>
      </c>
      <c r="C519" s="19" t="str">
        <f>+IF(F519="","",WEEKNUM(D519,21))</f>
        <v/>
      </c>
      <c r="D519" s="5"/>
      <c r="E519" s="31"/>
      <c r="F519" s="20" t="str">
        <f>+IF(E519="","",E519/faktor)</f>
        <v/>
      </c>
      <c r="G519" s="10"/>
      <c r="H519" s="10"/>
      <c r="I519" s="8"/>
      <c r="J519" s="21" t="str">
        <f>+IF(F519="","",G519/H519)</f>
        <v/>
      </c>
      <c r="K519" s="22" t="str">
        <f>+IF(F519="","",G519/I519)</f>
        <v/>
      </c>
      <c r="L519" s="23" t="str">
        <f>+IF(F519="","",H519/F519)</f>
        <v/>
      </c>
      <c r="M519" s="24" t="str">
        <f>+IF(F519="","",G519/F519)</f>
        <v/>
      </c>
      <c r="O519" s="6"/>
    </row>
    <row r="520" spans="1:15" ht="12.75">
      <c r="A520" s="17" t="str">
        <f>+IF(F520="","",WEEKDAY(D520,2))</f>
        <v/>
      </c>
      <c r="B520" s="18" t="str">
        <f>+IF(F520="","",MONTH(D520))</f>
        <v/>
      </c>
      <c r="C520" s="19" t="str">
        <f>+IF(F520="","",WEEKNUM(D520,21))</f>
        <v/>
      </c>
      <c r="D520" s="5"/>
      <c r="E520" s="31"/>
      <c r="F520" s="20" t="str">
        <f>+IF(E520="","",E520/faktor)</f>
        <v/>
      </c>
      <c r="G520" s="10"/>
      <c r="H520" s="10"/>
      <c r="I520" s="8"/>
      <c r="J520" s="21" t="str">
        <f>+IF(F520="","",G520/H520)</f>
        <v/>
      </c>
      <c r="K520" s="22" t="str">
        <f>+IF(F520="","",G520/I520)</f>
        <v/>
      </c>
      <c r="L520" s="23" t="str">
        <f>+IF(F520="","",H520/F520)</f>
        <v/>
      </c>
      <c r="M520" s="24" t="str">
        <f>+IF(F520="","",G520/F520)</f>
        <v/>
      </c>
      <c r="O520" s="6"/>
    </row>
    <row r="521" spans="1:15" ht="12.75">
      <c r="A521" s="17" t="str">
        <f>+IF(F521="","",WEEKDAY(D521,2))</f>
        <v/>
      </c>
      <c r="B521" s="18" t="str">
        <f>+IF(F521="","",MONTH(D521))</f>
        <v/>
      </c>
      <c r="C521" s="19" t="str">
        <f>+IF(F521="","",WEEKNUM(D521,21))</f>
        <v/>
      </c>
      <c r="D521" s="5"/>
      <c r="E521" s="31"/>
      <c r="F521" s="20" t="str">
        <f>+IF(E521="","",E521/faktor)</f>
        <v/>
      </c>
      <c r="G521" s="10"/>
      <c r="H521" s="10"/>
      <c r="I521" s="8"/>
      <c r="J521" s="21" t="str">
        <f>+IF(F521="","",G521/H521)</f>
        <v/>
      </c>
      <c r="K521" s="22" t="str">
        <f>+IF(F521="","",G521/I521)</f>
        <v/>
      </c>
      <c r="L521" s="23" t="str">
        <f>+IF(F521="","",H521/F521)</f>
        <v/>
      </c>
      <c r="M521" s="24" t="str">
        <f>+IF(F521="","",G521/F521)</f>
        <v/>
      </c>
      <c r="O521" s="6"/>
    </row>
    <row r="522" spans="1:15" ht="12.75">
      <c r="A522" s="17" t="str">
        <f>+IF(F522="","",WEEKDAY(D522,2))</f>
        <v/>
      </c>
      <c r="B522" s="18" t="str">
        <f>+IF(F522="","",MONTH(D522))</f>
        <v/>
      </c>
      <c r="C522" s="19" t="str">
        <f>+IF(F522="","",WEEKNUM(D522,21))</f>
        <v/>
      </c>
      <c r="D522" s="5"/>
      <c r="E522" s="31"/>
      <c r="F522" s="20" t="str">
        <f>+IF(E522="","",E522/faktor)</f>
        <v/>
      </c>
      <c r="G522" s="10"/>
      <c r="H522" s="10"/>
      <c r="I522" s="8"/>
      <c r="J522" s="21" t="str">
        <f>+IF(F522="","",G522/H522)</f>
        <v/>
      </c>
      <c r="K522" s="22" t="str">
        <f>+IF(F522="","",G522/I522)</f>
        <v/>
      </c>
      <c r="L522" s="23" t="str">
        <f>+IF(F522="","",H522/F522)</f>
        <v/>
      </c>
      <c r="M522" s="24" t="str">
        <f>+IF(F522="","",G522/F522)</f>
        <v/>
      </c>
      <c r="O522" s="6"/>
    </row>
    <row r="523" spans="1:15" ht="12.75">
      <c r="A523" s="17" t="str">
        <f>+IF(F523="","",WEEKDAY(D523,2))</f>
        <v/>
      </c>
      <c r="B523" s="18" t="str">
        <f>+IF(F523="","",MONTH(D523))</f>
        <v/>
      </c>
      <c r="C523" s="19" t="str">
        <f>+IF(F523="","",WEEKNUM(D523,21))</f>
        <v/>
      </c>
      <c r="D523" s="5"/>
      <c r="E523" s="31"/>
      <c r="F523" s="20" t="str">
        <f>+IF(E523="","",E523/faktor)</f>
        <v/>
      </c>
      <c r="G523" s="10"/>
      <c r="H523" s="10"/>
      <c r="I523" s="8"/>
      <c r="J523" s="21" t="str">
        <f>+IF(F523="","",G523/H523)</f>
        <v/>
      </c>
      <c r="K523" s="22" t="str">
        <f>+IF(F523="","",G523/I523)</f>
        <v/>
      </c>
      <c r="L523" s="23" t="str">
        <f>+IF(F523="","",H523/F523)</f>
        <v/>
      </c>
      <c r="M523" s="24" t="str">
        <f>+IF(F523="","",G523/F523)</f>
        <v/>
      </c>
      <c r="O523" s="6"/>
    </row>
    <row r="524" spans="1:24" ht="12.75">
      <c r="A524" s="17" t="str">
        <f>+IF(F524="","",WEEKDAY(D524,2))</f>
        <v/>
      </c>
      <c r="B524" s="18" t="str">
        <f>+IF(F524="","",MONTH(D524))</f>
        <v/>
      </c>
      <c r="C524" s="19" t="str">
        <f>+IF(F524="","",WEEKNUM(D524,21))</f>
        <v/>
      </c>
      <c r="D524" s="5"/>
      <c r="E524" s="31"/>
      <c r="F524" s="20" t="str">
        <f>+IF(E524="","",E524/faktor)</f>
        <v/>
      </c>
      <c r="G524" s="10"/>
      <c r="H524" s="10"/>
      <c r="I524" s="8"/>
      <c r="J524" s="21" t="str">
        <f>+IF(F524="","",G524/H524)</f>
        <v/>
      </c>
      <c r="K524" s="22" t="str">
        <f>+IF(F524="","",G524/I524)</f>
        <v/>
      </c>
      <c r="L524" s="23" t="str">
        <f>+IF(F524="","",H524/F524)</f>
        <v/>
      </c>
      <c r="M524" s="24" t="str">
        <f>+IF(F524="","",G524/F524)</f>
        <v/>
      </c>
      <c r="O524" s="6"/>
      <c r="Q524" s="2" t="s">
        <v>33</v>
      </c>
      <c r="V524" s="100" t="s">
        <v>32</v>
      </c>
      <c r="W524" s="27"/>
      <c r="X524" s="27">
        <v>2015</v>
      </c>
    </row>
    <row r="525" spans="1:15" ht="12.75">
      <c r="A525" s="17" t="str">
        <f>+IF(F525="","",WEEKDAY(D525,2))</f>
        <v/>
      </c>
      <c r="B525" s="18" t="str">
        <f>+IF(F525="","",MONTH(D525))</f>
        <v/>
      </c>
      <c r="C525" s="19" t="str">
        <f>+IF(F525="","",WEEKNUM(D525,21))</f>
        <v/>
      </c>
      <c r="D525" s="5"/>
      <c r="E525" s="31"/>
      <c r="F525" s="20" t="str">
        <f>+IF(E525="","",E525/faktor)</f>
        <v/>
      </c>
      <c r="G525" s="10"/>
      <c r="H525" s="10"/>
      <c r="I525" s="8"/>
      <c r="J525" s="21" t="str">
        <f>+IF(F525="","",G525/H525)</f>
        <v/>
      </c>
      <c r="K525" s="22" t="str">
        <f>+IF(F525="","",G525/I525)</f>
        <v/>
      </c>
      <c r="L525" s="23" t="str">
        <f>+IF(F525="","",H525/F525)</f>
        <v/>
      </c>
      <c r="M525" s="24" t="str">
        <f>+IF(F525="","",G525/F525)</f>
        <v/>
      </c>
      <c r="O525" s="6"/>
    </row>
    <row r="526" spans="1:25" ht="12.75">
      <c r="A526" s="17" t="str">
        <f>+IF(F526="","",WEEKDAY(D526,2))</f>
        <v/>
      </c>
      <c r="B526" s="18" t="str">
        <f>+IF(F526="","",MONTH(D526))</f>
        <v/>
      </c>
      <c r="C526" s="19" t="str">
        <f>+IF(F526="","",WEEKNUM(D526,21))</f>
        <v/>
      </c>
      <c r="D526" s="5"/>
      <c r="E526" s="31"/>
      <c r="F526" s="20" t="str">
        <f>+IF(E526="","",E526/faktor)</f>
        <v/>
      </c>
      <c r="G526" s="10"/>
      <c r="H526" s="10"/>
      <c r="I526" s="8"/>
      <c r="J526" s="21" t="str">
        <f>+IF(F526="","",G526/H526)</f>
        <v/>
      </c>
      <c r="K526" s="22" t="str">
        <f>+IF(F526="","",G526/I526)</f>
        <v/>
      </c>
      <c r="L526" s="23" t="str">
        <f>+IF(F526="","",H526/F526)</f>
        <v/>
      </c>
      <c r="M526" s="24" t="str">
        <f>+IF(F526="","",G526/F526)</f>
        <v/>
      </c>
      <c r="O526" s="6"/>
      <c r="Q526" s="30" t="s">
        <v>19</v>
      </c>
      <c r="R526" s="29" t="s">
        <v>18</v>
      </c>
      <c r="S526" s="30" t="s">
        <v>20</v>
      </c>
      <c r="T526" s="30" t="s">
        <v>16</v>
      </c>
      <c r="U526" s="30" t="s">
        <v>17</v>
      </c>
      <c r="V526" s="29" t="s">
        <v>1</v>
      </c>
      <c r="W526" s="29" t="s">
        <v>12</v>
      </c>
      <c r="X526" s="29" t="s">
        <v>5</v>
      </c>
      <c r="Y526" s="29" t="s">
        <v>4</v>
      </c>
    </row>
    <row r="527" spans="1:25" ht="12.75">
      <c r="A527" s="17" t="str">
        <f>+IF(F527="","",WEEKDAY(D527,2))</f>
        <v/>
      </c>
      <c r="B527" s="18" t="str">
        <f>+IF(F527="","",MONTH(D527))</f>
        <v/>
      </c>
      <c r="C527" s="19" t="str">
        <f>+IF(F527="","",WEEKNUM(D527,21))</f>
        <v/>
      </c>
      <c r="D527" s="5"/>
      <c r="E527" s="31"/>
      <c r="F527" s="20" t="str">
        <f>+IF(E527="","",E527/faktor)</f>
        <v/>
      </c>
      <c r="G527" s="10"/>
      <c r="H527" s="10"/>
      <c r="I527" s="8"/>
      <c r="J527" s="21" t="str">
        <f>+IF(F527="","",G527/H527)</f>
        <v/>
      </c>
      <c r="K527" s="22" t="str">
        <f>+IF(F527="","",G527/I527)</f>
        <v/>
      </c>
      <c r="L527" s="23" t="str">
        <f>+IF(F527="","",H527/F527)</f>
        <v/>
      </c>
      <c r="M527" s="24" t="str">
        <f>+IF(F527="","",G527/F527)</f>
        <v/>
      </c>
      <c r="O527" s="6"/>
      <c r="P527" s="27" t="s">
        <v>19</v>
      </c>
      <c r="Q527" s="28" t="str">
        <f>_xlfn.IFERROR(SUBTOTAL(1,E514:E543),"")</f>
        <v/>
      </c>
      <c r="R527" s="50" t="str">
        <f>_xlfn.IFERROR(SUBTOTAL(1,F514:F543),"")</f>
        <v/>
      </c>
      <c r="S527" s="28" t="str">
        <f>_xlfn.IFERROR(SUBTOTAL(1,G514:G543),"")</f>
        <v/>
      </c>
      <c r="T527" s="28" t="str">
        <f aca="true" t="shared" si="29" ref="T527:Y527">_xlfn.IFERROR(SUBTOTAL(1,H514:H543),"")</f>
        <v/>
      </c>
      <c r="U527" s="52" t="str">
        <f t="shared" si="29"/>
        <v/>
      </c>
      <c r="V527" s="50" t="str">
        <f t="shared" si="29"/>
        <v/>
      </c>
      <c r="W527" s="50" t="str">
        <f t="shared" si="29"/>
        <v/>
      </c>
      <c r="X527" s="51" t="str">
        <f t="shared" si="29"/>
        <v/>
      </c>
      <c r="Y527" s="50" t="str">
        <f t="shared" si="29"/>
        <v/>
      </c>
    </row>
    <row r="528" spans="1:25" ht="12.75">
      <c r="A528" s="17" t="str">
        <f>+IF(F528="","",WEEKDAY(D528,2))</f>
        <v/>
      </c>
      <c r="B528" s="18" t="str">
        <f>+IF(F528="","",MONTH(D528))</f>
        <v/>
      </c>
      <c r="C528" s="19" t="str">
        <f>+IF(F528="","",WEEKNUM(D528,21))</f>
        <v/>
      </c>
      <c r="D528" s="5"/>
      <c r="E528" s="31"/>
      <c r="F528" s="20" t="str">
        <f>+IF(E528="","",E528/faktor)</f>
        <v/>
      </c>
      <c r="G528" s="10"/>
      <c r="H528" s="10"/>
      <c r="I528" s="8"/>
      <c r="J528" s="21" t="str">
        <f>+IF(F528="","",G528/H528)</f>
        <v/>
      </c>
      <c r="K528" s="22" t="str">
        <f>+IF(F528="","",G528/I528)</f>
        <v/>
      </c>
      <c r="L528" s="23" t="str">
        <f>+IF(F528="","",H528/F528)</f>
        <v/>
      </c>
      <c r="M528" s="24" t="str">
        <f>+IF(F528="","",G528/F528)</f>
        <v/>
      </c>
      <c r="O528" s="6"/>
      <c r="P528" s="27" t="s">
        <v>38</v>
      </c>
      <c r="Q528" s="28" t="str">
        <f aca="true" t="shared" si="30" ref="Q528:Y528">Q198</f>
        <v/>
      </c>
      <c r="R528" s="50" t="str">
        <f t="shared" si="30"/>
        <v/>
      </c>
      <c r="S528" s="28" t="str">
        <f t="shared" si="30"/>
        <v/>
      </c>
      <c r="T528" s="28" t="str">
        <f t="shared" si="30"/>
        <v/>
      </c>
      <c r="U528" s="52" t="str">
        <f t="shared" si="30"/>
        <v/>
      </c>
      <c r="V528" s="50" t="str">
        <f t="shared" si="30"/>
        <v/>
      </c>
      <c r="W528" s="50" t="str">
        <f t="shared" si="30"/>
        <v/>
      </c>
      <c r="X528" s="51" t="str">
        <f t="shared" si="30"/>
        <v/>
      </c>
      <c r="Y528" s="50" t="str">
        <f t="shared" si="30"/>
        <v/>
      </c>
    </row>
    <row r="529" spans="1:15" ht="12.75">
      <c r="A529" s="17" t="str">
        <f>+IF(F529="","",WEEKDAY(D529,2))</f>
        <v/>
      </c>
      <c r="B529" s="18" t="str">
        <f>+IF(F529="","",MONTH(D529))</f>
        <v/>
      </c>
      <c r="C529" s="19" t="str">
        <f>+IF(F529="","",WEEKNUM(D529,21))</f>
        <v/>
      </c>
      <c r="D529" s="5"/>
      <c r="E529" s="31"/>
      <c r="F529" s="20" t="str">
        <f>+IF(E529="","",E529/faktor)</f>
        <v/>
      </c>
      <c r="G529" s="10"/>
      <c r="H529" s="10"/>
      <c r="I529" s="8"/>
      <c r="J529" s="21" t="str">
        <f>+IF(F529="","",G529/H529)</f>
        <v/>
      </c>
      <c r="K529" s="22" t="str">
        <f>+IF(F529="","",G529/I529)</f>
        <v/>
      </c>
      <c r="L529" s="23" t="str">
        <f>+IF(F529="","",H529/F529)</f>
        <v/>
      </c>
      <c r="M529" s="24" t="str">
        <f>+IF(F529="","",G529/F529)</f>
        <v/>
      </c>
      <c r="O529" s="6"/>
    </row>
    <row r="530" spans="1:17" ht="12.75">
      <c r="A530" s="17" t="str">
        <f>+IF(F530="","",WEEKDAY(D530,2))</f>
        <v/>
      </c>
      <c r="B530" s="18" t="str">
        <f>+IF(F530="","",MONTH(D530))</f>
        <v/>
      </c>
      <c r="C530" s="19" t="str">
        <f>+IF(F530="","",WEEKNUM(D530,21))</f>
        <v/>
      </c>
      <c r="D530" s="5"/>
      <c r="E530" s="31"/>
      <c r="F530" s="20" t="str">
        <f>+IF(E530="","",E530/faktor)</f>
        <v/>
      </c>
      <c r="G530" s="10"/>
      <c r="H530" s="10"/>
      <c r="I530" s="8"/>
      <c r="J530" s="21" t="str">
        <f>+IF(F530="","",G530/H530)</f>
        <v/>
      </c>
      <c r="K530" s="22" t="str">
        <f>+IF(F530="","",G530/I530)</f>
        <v/>
      </c>
      <c r="L530" s="23" t="str">
        <f>+IF(F530="","",H530/F530)</f>
        <v/>
      </c>
      <c r="M530" s="24" t="str">
        <f>+IF(F530="","",G530/F530)</f>
        <v/>
      </c>
      <c r="O530" s="6"/>
      <c r="Q530" s="27"/>
    </row>
    <row r="531" spans="1:15" ht="12.75">
      <c r="A531" s="17" t="str">
        <f>+IF(F531="","",WEEKDAY(D531,2))</f>
        <v/>
      </c>
      <c r="B531" s="18" t="str">
        <f>+IF(F531="","",MONTH(D531))</f>
        <v/>
      </c>
      <c r="C531" s="19" t="str">
        <f>+IF(F531="","",WEEKNUM(D531,21))</f>
        <v/>
      </c>
      <c r="D531" s="5"/>
      <c r="E531" s="31"/>
      <c r="F531" s="20" t="str">
        <f>+IF(E531="","",E531/faktor)</f>
        <v/>
      </c>
      <c r="G531" s="10"/>
      <c r="H531" s="10"/>
      <c r="I531" s="8"/>
      <c r="J531" s="21" t="str">
        <f>+IF(F531="","",G531/H531)</f>
        <v/>
      </c>
      <c r="K531" s="22" t="str">
        <f>+IF(F531="","",G531/I531)</f>
        <v/>
      </c>
      <c r="L531" s="23" t="str">
        <f>+IF(F531="","",H531/F531)</f>
        <v/>
      </c>
      <c r="M531" s="24" t="str">
        <f>+IF(F531="","",G531/F531)</f>
        <v/>
      </c>
      <c r="O531" s="6"/>
    </row>
    <row r="532" spans="1:15" ht="12.75">
      <c r="A532" s="17" t="str">
        <f>+IF(F532="","",WEEKDAY(D532,2))</f>
        <v/>
      </c>
      <c r="B532" s="18" t="str">
        <f>+IF(F532="","",MONTH(D532))</f>
        <v/>
      </c>
      <c r="C532" s="19" t="str">
        <f>+IF(F532="","",WEEKNUM(D532,21))</f>
        <v/>
      </c>
      <c r="D532" s="5"/>
      <c r="E532" s="31"/>
      <c r="F532" s="20" t="str">
        <f>+IF(E532="","",E532/faktor)</f>
        <v/>
      </c>
      <c r="G532" s="10"/>
      <c r="H532" s="10"/>
      <c r="I532" s="8"/>
      <c r="J532" s="21" t="str">
        <f>+IF(F532="","",G532/H532)</f>
        <v/>
      </c>
      <c r="K532" s="22" t="str">
        <f>+IF(F532="","",G532/I532)</f>
        <v/>
      </c>
      <c r="L532" s="23" t="str">
        <f>+IF(F532="","",H532/F532)</f>
        <v/>
      </c>
      <c r="M532" s="24" t="str">
        <f>+IF(F532="","",G532/F532)</f>
        <v/>
      </c>
      <c r="O532" s="6"/>
    </row>
    <row r="533" spans="1:15" ht="12.75">
      <c r="A533" s="17" t="str">
        <f>+IF(F533="","",WEEKDAY(D533,2))</f>
        <v/>
      </c>
      <c r="B533" s="18" t="str">
        <f>+IF(F533="","",MONTH(D533))</f>
        <v/>
      </c>
      <c r="C533" s="19" t="str">
        <f>+IF(F533="","",WEEKNUM(D533,21))</f>
        <v/>
      </c>
      <c r="D533" s="5"/>
      <c r="E533" s="31"/>
      <c r="F533" s="20" t="str">
        <f>+IF(E533="","",E533/faktor)</f>
        <v/>
      </c>
      <c r="G533" s="10"/>
      <c r="H533" s="10"/>
      <c r="I533" s="8"/>
      <c r="J533" s="21" t="str">
        <f>+IF(F533="","",G533/H533)</f>
        <v/>
      </c>
      <c r="K533" s="22" t="str">
        <f>+IF(F533="","",G533/I533)</f>
        <v/>
      </c>
      <c r="L533" s="23" t="str">
        <f>+IF(F533="","",H533/F533)</f>
        <v/>
      </c>
      <c r="M533" s="24" t="str">
        <f>+IF(F533="","",G533/F533)</f>
        <v/>
      </c>
      <c r="O533" s="6"/>
    </row>
    <row r="534" spans="1:15" ht="12.75">
      <c r="A534" s="17" t="str">
        <f>+IF(F534="","",WEEKDAY(D534,2))</f>
        <v/>
      </c>
      <c r="B534" s="18" t="str">
        <f>+IF(F534="","",MONTH(D534))</f>
        <v/>
      </c>
      <c r="C534" s="19" t="str">
        <f>+IF(F534="","",WEEKNUM(D534,21))</f>
        <v/>
      </c>
      <c r="D534" s="5"/>
      <c r="E534" s="31"/>
      <c r="F534" s="20" t="str">
        <f>+IF(E534="","",E534/faktor)</f>
        <v/>
      </c>
      <c r="G534" s="10"/>
      <c r="H534" s="10"/>
      <c r="I534" s="8"/>
      <c r="J534" s="21" t="str">
        <f>+IF(F534="","",G534/H534)</f>
        <v/>
      </c>
      <c r="K534" s="22" t="str">
        <f>+IF(F534="","",G534/I534)</f>
        <v/>
      </c>
      <c r="L534" s="23" t="str">
        <f>+IF(F534="","",H534/F534)</f>
        <v/>
      </c>
      <c r="M534" s="24" t="str">
        <f>+IF(F534="","",G534/F534)</f>
        <v/>
      </c>
      <c r="O534" s="6"/>
    </row>
    <row r="535" spans="1:15" ht="12.75">
      <c r="A535" s="17" t="str">
        <f>+IF(F535="","",WEEKDAY(D535,2))</f>
        <v/>
      </c>
      <c r="B535" s="18" t="str">
        <f>+IF(F535="","",MONTH(D535))</f>
        <v/>
      </c>
      <c r="C535" s="19" t="str">
        <f>+IF(F535="","",WEEKNUM(D535,21))</f>
        <v/>
      </c>
      <c r="D535" s="5"/>
      <c r="E535" s="31"/>
      <c r="F535" s="20" t="str">
        <f>+IF(E535="","",E535/faktor)</f>
        <v/>
      </c>
      <c r="G535" s="10"/>
      <c r="H535" s="10"/>
      <c r="I535" s="8"/>
      <c r="J535" s="21" t="str">
        <f>+IF(F535="","",G535/H535)</f>
        <v/>
      </c>
      <c r="K535" s="22" t="str">
        <f>+IF(F535="","",G535/I535)</f>
        <v/>
      </c>
      <c r="L535" s="23" t="str">
        <f>+IF(F535="","",H535/F535)</f>
        <v/>
      </c>
      <c r="M535" s="24" t="str">
        <f>+IF(F535="","",G535/F535)</f>
        <v/>
      </c>
      <c r="O535" s="6"/>
    </row>
    <row r="536" spans="1:15" ht="12.75">
      <c r="A536" s="17" t="str">
        <f>+IF(F536="","",WEEKDAY(D536,2))</f>
        <v/>
      </c>
      <c r="B536" s="18" t="str">
        <f>+IF(F536="","",MONTH(D536))</f>
        <v/>
      </c>
      <c r="C536" s="19" t="str">
        <f>+IF(F536="","",WEEKNUM(D536,21))</f>
        <v/>
      </c>
      <c r="D536" s="5"/>
      <c r="E536" s="31"/>
      <c r="F536" s="20" t="str">
        <f>+IF(E536="","",E536/faktor)</f>
        <v/>
      </c>
      <c r="G536" s="10"/>
      <c r="H536" s="10"/>
      <c r="I536" s="8"/>
      <c r="J536" s="21" t="str">
        <f>+IF(F536="","",G536/H536)</f>
        <v/>
      </c>
      <c r="K536" s="22" t="str">
        <f>+IF(F536="","",G536/I536)</f>
        <v/>
      </c>
      <c r="L536" s="23" t="str">
        <f>+IF(F536="","",H536/F536)</f>
        <v/>
      </c>
      <c r="M536" s="24" t="str">
        <f>+IF(F536="","",G536/F536)</f>
        <v/>
      </c>
      <c r="O536" s="6"/>
    </row>
    <row r="537" spans="1:15" ht="12.75">
      <c r="A537" s="17" t="str">
        <f>+IF(F537="","",WEEKDAY(D537,2))</f>
        <v/>
      </c>
      <c r="B537" s="18" t="str">
        <f>+IF(F537="","",MONTH(D537))</f>
        <v/>
      </c>
      <c r="C537" s="19" t="str">
        <f>+IF(F537="","",WEEKNUM(D537,21))</f>
        <v/>
      </c>
      <c r="D537" s="5"/>
      <c r="E537" s="31"/>
      <c r="F537" s="20" t="str">
        <f>+IF(E537="","",E537/faktor)</f>
        <v/>
      </c>
      <c r="G537" s="10"/>
      <c r="H537" s="10"/>
      <c r="I537" s="8"/>
      <c r="J537" s="21" t="str">
        <f>+IF(F537="","",G537/H537)</f>
        <v/>
      </c>
      <c r="K537" s="22" t="str">
        <f>+IF(F537="","",G537/I537)</f>
        <v/>
      </c>
      <c r="L537" s="23" t="str">
        <f>+IF(F537="","",H537/F537)</f>
        <v/>
      </c>
      <c r="M537" s="24" t="str">
        <f>+IF(F537="","",G537/F537)</f>
        <v/>
      </c>
      <c r="O537" s="6"/>
    </row>
    <row r="538" spans="1:15" ht="12.75">
      <c r="A538" s="17" t="str">
        <f>+IF(F538="","",WEEKDAY(D538,2))</f>
        <v/>
      </c>
      <c r="B538" s="18" t="str">
        <f>+IF(F538="","",MONTH(D538))</f>
        <v/>
      </c>
      <c r="C538" s="19" t="str">
        <f>+IF(F538="","",WEEKNUM(D538,21))</f>
        <v/>
      </c>
      <c r="D538" s="5"/>
      <c r="E538" s="31"/>
      <c r="F538" s="20" t="str">
        <f>+IF(E538="","",E538/faktor)</f>
        <v/>
      </c>
      <c r="G538" s="10"/>
      <c r="H538" s="10"/>
      <c r="I538" s="8"/>
      <c r="J538" s="21" t="str">
        <f>+IF(F538="","",G538/H538)</f>
        <v/>
      </c>
      <c r="K538" s="22" t="str">
        <f>+IF(F538="","",G538/I538)</f>
        <v/>
      </c>
      <c r="L538" s="23" t="str">
        <f>+IF(F538="","",H538/F538)</f>
        <v/>
      </c>
      <c r="M538" s="24" t="str">
        <f>+IF(F538="","",G538/F538)</f>
        <v/>
      </c>
      <c r="O538" s="6"/>
    </row>
    <row r="539" spans="1:15" ht="12.75">
      <c r="A539" s="17" t="str">
        <f>+IF(F539="","",WEEKDAY(D539,2))</f>
        <v/>
      </c>
      <c r="B539" s="18" t="str">
        <f>+IF(F539="","",MONTH(D539))</f>
        <v/>
      </c>
      <c r="C539" s="19" t="str">
        <f>+IF(F539="","",WEEKNUM(D539,21))</f>
        <v/>
      </c>
      <c r="D539" s="5"/>
      <c r="E539" s="31"/>
      <c r="F539" s="20" t="str">
        <f>+IF(E539="","",E539/faktor)</f>
        <v/>
      </c>
      <c r="G539" s="10"/>
      <c r="H539" s="10"/>
      <c r="I539" s="8"/>
      <c r="J539" s="21" t="str">
        <f>+IF(F539="","",G539/H539)</f>
        <v/>
      </c>
      <c r="K539" s="22" t="str">
        <f>+IF(F539="","",G539/I539)</f>
        <v/>
      </c>
      <c r="L539" s="23" t="str">
        <f>+IF(F539="","",H539/F539)</f>
        <v/>
      </c>
      <c r="M539" s="24" t="str">
        <f>+IF(F539="","",G539/F539)</f>
        <v/>
      </c>
      <c r="O539" s="6"/>
    </row>
    <row r="540" spans="1:15" ht="12.75">
      <c r="A540" s="17" t="str">
        <f>+IF(F540="","",WEEKDAY(D540,2))</f>
        <v/>
      </c>
      <c r="B540" s="18" t="str">
        <f>+IF(F540="","",MONTH(D540))</f>
        <v/>
      </c>
      <c r="C540" s="19" t="str">
        <f>+IF(F540="","",WEEKNUM(D540,21))</f>
        <v/>
      </c>
      <c r="D540" s="5"/>
      <c r="E540" s="31"/>
      <c r="F540" s="20" t="str">
        <f>+IF(E540="","",E540/faktor)</f>
        <v/>
      </c>
      <c r="G540" s="10"/>
      <c r="H540" s="10"/>
      <c r="I540" s="8"/>
      <c r="J540" s="21" t="str">
        <f>+IF(F540="","",G540/H540)</f>
        <v/>
      </c>
      <c r="K540" s="22" t="str">
        <f>+IF(F540="","",G540/I540)</f>
        <v/>
      </c>
      <c r="L540" s="23" t="str">
        <f>+IF(F540="","",H540/F540)</f>
        <v/>
      </c>
      <c r="M540" s="24" t="str">
        <f>+IF(F540="","",G540/F540)</f>
        <v/>
      </c>
      <c r="O540" s="6"/>
    </row>
    <row r="541" spans="1:15" ht="12.75">
      <c r="A541" s="17" t="str">
        <f>+IF(F541="","",WEEKDAY(D541,2))</f>
        <v/>
      </c>
      <c r="B541" s="18" t="str">
        <f>+IF(F541="","",MONTH(D541))</f>
        <v/>
      </c>
      <c r="C541" s="19" t="str">
        <f>+IF(F541="","",WEEKNUM(D541,21))</f>
        <v/>
      </c>
      <c r="D541" s="5"/>
      <c r="E541" s="31"/>
      <c r="F541" s="20" t="str">
        <f>+IF(E541="","",E541/faktor)</f>
        <v/>
      </c>
      <c r="G541" s="10"/>
      <c r="H541" s="10"/>
      <c r="I541" s="8"/>
      <c r="J541" s="21" t="str">
        <f>+IF(F541="","",G541/H541)</f>
        <v/>
      </c>
      <c r="K541" s="22" t="str">
        <f>+IF(F541="","",G541/I541)</f>
        <v/>
      </c>
      <c r="L541" s="23" t="str">
        <f>+IF(F541="","",H541/F541)</f>
        <v/>
      </c>
      <c r="M541" s="24" t="str">
        <f>+IF(F541="","",G541/F541)</f>
        <v/>
      </c>
      <c r="O541" s="6"/>
    </row>
    <row r="542" spans="1:15" ht="12.75">
      <c r="A542" s="17" t="str">
        <f>+IF(F542="","",WEEKDAY(D542,2))</f>
        <v/>
      </c>
      <c r="B542" s="18" t="str">
        <f>+IF(F542="","",MONTH(D542))</f>
        <v/>
      </c>
      <c r="C542" s="19" t="str">
        <f>+IF(F542="","",WEEKNUM(D542,21))</f>
        <v/>
      </c>
      <c r="D542" s="5"/>
      <c r="E542" s="31"/>
      <c r="F542" s="20" t="str">
        <f>+IF(E542="","",E542/faktor)</f>
        <v/>
      </c>
      <c r="G542" s="10"/>
      <c r="H542" s="10"/>
      <c r="I542" s="8"/>
      <c r="J542" s="21" t="str">
        <f>+IF(F542="","",G542/H542)</f>
        <v/>
      </c>
      <c r="K542" s="22" t="str">
        <f>+IF(F542="","",G542/I542)</f>
        <v/>
      </c>
      <c r="L542" s="23" t="str">
        <f>+IF(F542="","",H542/F542)</f>
        <v/>
      </c>
      <c r="M542" s="24" t="str">
        <f>+IF(F542="","",G542/F542)</f>
        <v/>
      </c>
      <c r="O542" s="6"/>
    </row>
    <row r="543" spans="1:15" ht="13" thickBot="1">
      <c r="A543" s="37" t="str">
        <f>+IF(F543="","",WEEKDAY(D543,2))</f>
        <v/>
      </c>
      <c r="B543" s="38" t="str">
        <f>+IF(F543="","",MONTH(D543))</f>
        <v/>
      </c>
      <c r="C543" s="19" t="str">
        <f>+IF(F543="","",WEEKNUM(D543,21))</f>
        <v/>
      </c>
      <c r="D543" s="40"/>
      <c r="E543" s="41"/>
      <c r="F543" s="42" t="str">
        <f>+IF(E543="","",E543/faktor)</f>
        <v/>
      </c>
      <c r="G543" s="43"/>
      <c r="H543" s="43"/>
      <c r="I543" s="44"/>
      <c r="J543" s="45" t="str">
        <f>+IF(F543="","",G543/H543)</f>
        <v/>
      </c>
      <c r="K543" s="46" t="str">
        <f>+IF(F543="","",G543/I543)</f>
        <v/>
      </c>
      <c r="L543" s="47" t="str">
        <f>+IF(F543="","",H543/F543)</f>
        <v/>
      </c>
      <c r="M543" s="48" t="str">
        <f>+IF(F543="","",G543/F543)</f>
        <v/>
      </c>
      <c r="O543" s="49"/>
    </row>
    <row r="544" spans="1:15" ht="13" thickTop="1">
      <c r="A544" s="53" t="str">
        <f>+IF(F544="","",WEEKDAY(D544,2))</f>
        <v/>
      </c>
      <c r="B544" s="54" t="str">
        <f>+IF(F544="","",MONTH(D544))</f>
        <v/>
      </c>
      <c r="C544" s="55" t="str">
        <f>+IF(F544="","",WEEKNUM(D544,21))</f>
        <v/>
      </c>
      <c r="D544" s="56"/>
      <c r="E544" s="57"/>
      <c r="F544" s="58" t="str">
        <f>+IF(E544="","",E544/faktor)</f>
        <v/>
      </c>
      <c r="G544" s="59"/>
      <c r="H544" s="59"/>
      <c r="I544" s="60"/>
      <c r="J544" s="61" t="str">
        <f>+IF(F544="","",G544/H544)</f>
        <v/>
      </c>
      <c r="K544" s="62" t="str">
        <f>+IF(F544="","",G544/I544)</f>
        <v/>
      </c>
      <c r="L544" s="63" t="str">
        <f>+IF(F544="","",H544/F544)</f>
        <v/>
      </c>
      <c r="M544" s="64" t="str">
        <f>+IF(F544="","",G544/F544)</f>
        <v/>
      </c>
      <c r="O544" s="65"/>
    </row>
    <row r="545" spans="1:15" ht="12.75">
      <c r="A545" s="17" t="str">
        <f>+IF(F545="","",WEEKDAY(D545,2))</f>
        <v/>
      </c>
      <c r="B545" s="18" t="str">
        <f>+IF(F545="","",MONTH(D545))</f>
        <v/>
      </c>
      <c r="C545" s="19" t="str">
        <f>+IF(F545="","",WEEKNUM(D545,21))</f>
        <v/>
      </c>
      <c r="D545" s="5"/>
      <c r="E545" s="31"/>
      <c r="F545" s="20" t="str">
        <f>+IF(E545="","",E545/faktor)</f>
        <v/>
      </c>
      <c r="G545" s="10"/>
      <c r="H545" s="10"/>
      <c r="I545" s="8"/>
      <c r="J545" s="21" t="str">
        <f>+IF(F545="","",G545/H545)</f>
        <v/>
      </c>
      <c r="K545" s="22" t="str">
        <f>+IF(F545="","",G545/I545)</f>
        <v/>
      </c>
      <c r="L545" s="23" t="str">
        <f>+IF(F545="","",H545/F545)</f>
        <v/>
      </c>
      <c r="M545" s="24" t="str">
        <f>+IF(F545="","",G545/F545)</f>
        <v/>
      </c>
      <c r="O545" s="6"/>
    </row>
    <row r="546" spans="1:15" ht="12.75">
      <c r="A546" s="17" t="str">
        <f>+IF(F546="","",WEEKDAY(D546,2))</f>
        <v/>
      </c>
      <c r="B546" s="18" t="str">
        <f>+IF(F546="","",MONTH(D546))</f>
        <v/>
      </c>
      <c r="C546" s="19" t="str">
        <f>+IF(F546="","",WEEKNUM(D546,21))</f>
        <v/>
      </c>
      <c r="D546" s="5"/>
      <c r="E546" s="31"/>
      <c r="F546" s="20" t="str">
        <f>+IF(E546="","",E546/faktor)</f>
        <v/>
      </c>
      <c r="G546" s="10"/>
      <c r="H546" s="10"/>
      <c r="I546" s="8"/>
      <c r="J546" s="21" t="str">
        <f>+IF(F546="","",G546/H546)</f>
        <v/>
      </c>
      <c r="K546" s="22" t="str">
        <f>+IF(F546="","",G546/I546)</f>
        <v/>
      </c>
      <c r="L546" s="23" t="str">
        <f>+IF(F546="","",H546/F546)</f>
        <v/>
      </c>
      <c r="M546" s="24" t="str">
        <f>+IF(F546="","",G546/F546)</f>
        <v/>
      </c>
      <c r="O546" s="6"/>
    </row>
    <row r="547" spans="1:15" ht="12.75">
      <c r="A547" s="17" t="str">
        <f>+IF(F547="","",WEEKDAY(D547,2))</f>
        <v/>
      </c>
      <c r="B547" s="18" t="str">
        <f>+IF(F547="","",MONTH(D547))</f>
        <v/>
      </c>
      <c r="C547" s="19" t="str">
        <f>+IF(F547="","",WEEKNUM(D547,21))</f>
        <v/>
      </c>
      <c r="D547" s="5"/>
      <c r="E547" s="31"/>
      <c r="F547" s="20" t="str">
        <f>+IF(E547="","",E547/faktor)</f>
        <v/>
      </c>
      <c r="G547" s="10"/>
      <c r="H547" s="10"/>
      <c r="I547" s="8"/>
      <c r="J547" s="21" t="str">
        <f>+IF(F547="","",G547/H547)</f>
        <v/>
      </c>
      <c r="K547" s="22" t="str">
        <f>+IF(F547="","",G547/I547)</f>
        <v/>
      </c>
      <c r="L547" s="23" t="str">
        <f>+IF(F547="","",H547/F547)</f>
        <v/>
      </c>
      <c r="M547" s="24" t="str">
        <f>+IF(F547="","",G547/F547)</f>
        <v/>
      </c>
      <c r="O547" s="6"/>
    </row>
    <row r="548" spans="1:15" ht="12.75">
      <c r="A548" s="17" t="str">
        <f>+IF(F548="","",WEEKDAY(D548,2))</f>
        <v/>
      </c>
      <c r="B548" s="18" t="str">
        <f>+IF(F548="","",MONTH(D548))</f>
        <v/>
      </c>
      <c r="C548" s="19" t="str">
        <f>+IF(F548="","",WEEKNUM(D548,21))</f>
        <v/>
      </c>
      <c r="D548" s="5"/>
      <c r="E548" s="31"/>
      <c r="F548" s="20" t="str">
        <f>+IF(E548="","",E548/faktor)</f>
        <v/>
      </c>
      <c r="G548" s="10"/>
      <c r="H548" s="10"/>
      <c r="I548" s="8"/>
      <c r="J548" s="21" t="str">
        <f>+IF(F548="","",G548/H548)</f>
        <v/>
      </c>
      <c r="K548" s="22" t="str">
        <f>+IF(F548="","",G548/I548)</f>
        <v/>
      </c>
      <c r="L548" s="23" t="str">
        <f>+IF(F548="","",H548/F548)</f>
        <v/>
      </c>
      <c r="M548" s="24" t="str">
        <f>+IF(F548="","",G548/F548)</f>
        <v/>
      </c>
      <c r="O548" s="6"/>
    </row>
    <row r="549" spans="1:15" ht="12.75">
      <c r="A549" s="17" t="str">
        <f>+IF(F549="","",WEEKDAY(D549,2))</f>
        <v/>
      </c>
      <c r="B549" s="18" t="str">
        <f>+IF(F549="","",MONTH(D549))</f>
        <v/>
      </c>
      <c r="C549" s="19" t="str">
        <f>+IF(F549="","",WEEKNUM(D549,21))</f>
        <v/>
      </c>
      <c r="D549" s="5"/>
      <c r="E549" s="31"/>
      <c r="F549" s="20" t="str">
        <f>+IF(E549="","",E549/faktor)</f>
        <v/>
      </c>
      <c r="G549" s="10"/>
      <c r="H549" s="10"/>
      <c r="I549" s="8"/>
      <c r="J549" s="21" t="str">
        <f>+IF(F549="","",G549/H549)</f>
        <v/>
      </c>
      <c r="K549" s="22" t="str">
        <f>+IF(F549="","",G549/I549)</f>
        <v/>
      </c>
      <c r="L549" s="23" t="str">
        <f>+IF(F549="","",H549/F549)</f>
        <v/>
      </c>
      <c r="M549" s="24" t="str">
        <f>+IF(F549="","",G549/F549)</f>
        <v/>
      </c>
      <c r="O549" s="6"/>
    </row>
    <row r="550" spans="1:15" ht="12.75">
      <c r="A550" s="17" t="str">
        <f>+IF(F550="","",WEEKDAY(D550,2))</f>
        <v/>
      </c>
      <c r="B550" s="18" t="str">
        <f>+IF(F550="","",MONTH(D550))</f>
        <v/>
      </c>
      <c r="C550" s="19" t="str">
        <f>+IF(F550="","",WEEKNUM(D550,21))</f>
        <v/>
      </c>
      <c r="D550" s="5"/>
      <c r="E550" s="31"/>
      <c r="F550" s="20" t="str">
        <f>+IF(E550="","",E550/faktor)</f>
        <v/>
      </c>
      <c r="G550" s="10"/>
      <c r="H550" s="10"/>
      <c r="I550" s="8"/>
      <c r="J550" s="21" t="str">
        <f>+IF(F550="","",G550/H550)</f>
        <v/>
      </c>
      <c r="K550" s="22" t="str">
        <f>+IF(F550="","",G550/I550)</f>
        <v/>
      </c>
      <c r="L550" s="23" t="str">
        <f>+IF(F550="","",H550/F550)</f>
        <v/>
      </c>
      <c r="M550" s="24" t="str">
        <f>+IF(F550="","",G550/F550)</f>
        <v/>
      </c>
      <c r="O550" s="6"/>
    </row>
    <row r="551" spans="1:15" ht="12.75">
      <c r="A551" s="17" t="str">
        <f>+IF(F551="","",WEEKDAY(D551,2))</f>
        <v/>
      </c>
      <c r="B551" s="18" t="str">
        <f>+IF(F551="","",MONTH(D551))</f>
        <v/>
      </c>
      <c r="C551" s="19" t="str">
        <f>+IF(F551="","",WEEKNUM(D551,21))</f>
        <v/>
      </c>
      <c r="D551" s="5"/>
      <c r="E551" s="31"/>
      <c r="F551" s="20" t="str">
        <f>+IF(E551="","",E551/faktor)</f>
        <v/>
      </c>
      <c r="G551" s="10"/>
      <c r="H551" s="10"/>
      <c r="I551" s="8"/>
      <c r="J551" s="21" t="str">
        <f>+IF(F551="","",G551/H551)</f>
        <v/>
      </c>
      <c r="K551" s="22" t="str">
        <f>+IF(F551="","",G551/I551)</f>
        <v/>
      </c>
      <c r="L551" s="23" t="str">
        <f>+IF(F551="","",H551/F551)</f>
        <v/>
      </c>
      <c r="M551" s="24" t="str">
        <f>+IF(F551="","",G551/F551)</f>
        <v/>
      </c>
      <c r="O551" s="6"/>
    </row>
    <row r="552" spans="1:15" ht="12.75">
      <c r="A552" s="17" t="str">
        <f>+IF(F552="","",WEEKDAY(D552,2))</f>
        <v/>
      </c>
      <c r="B552" s="18" t="str">
        <f>+IF(F552="","",MONTH(D552))</f>
        <v/>
      </c>
      <c r="C552" s="19" t="str">
        <f>+IF(F552="","",WEEKNUM(D552,21))</f>
        <v/>
      </c>
      <c r="D552" s="5"/>
      <c r="E552" s="31"/>
      <c r="F552" s="20" t="str">
        <f>+IF(E552="","",E552/faktor)</f>
        <v/>
      </c>
      <c r="G552" s="10"/>
      <c r="H552" s="10"/>
      <c r="I552" s="8"/>
      <c r="J552" s="21" t="str">
        <f>+IF(F552="","",G552/H552)</f>
        <v/>
      </c>
      <c r="K552" s="22" t="str">
        <f>+IF(F552="","",G552/I552)</f>
        <v/>
      </c>
      <c r="L552" s="23" t="str">
        <f>+IF(F552="","",H552/F552)</f>
        <v/>
      </c>
      <c r="M552" s="24" t="str">
        <f>+IF(F552="","",G552/F552)</f>
        <v/>
      </c>
      <c r="O552" s="6"/>
    </row>
    <row r="553" spans="1:15" ht="12.75">
      <c r="A553" s="17" t="str">
        <f>+IF(F553="","",WEEKDAY(D553,2))</f>
        <v/>
      </c>
      <c r="B553" s="18" t="str">
        <f>+IF(F553="","",MONTH(D553))</f>
        <v/>
      </c>
      <c r="C553" s="19" t="str">
        <f>+IF(F553="","",WEEKNUM(D553,21))</f>
        <v/>
      </c>
      <c r="D553" s="5"/>
      <c r="E553" s="31"/>
      <c r="F553" s="20" t="str">
        <f>+IF(E553="","",E553/faktor)</f>
        <v/>
      </c>
      <c r="G553" s="10"/>
      <c r="H553" s="10"/>
      <c r="I553" s="8"/>
      <c r="J553" s="21" t="str">
        <f>+IF(F553="","",G553/H553)</f>
        <v/>
      </c>
      <c r="K553" s="22" t="str">
        <f>+IF(F553="","",G553/I553)</f>
        <v/>
      </c>
      <c r="L553" s="23" t="str">
        <f>+IF(F553="","",H553/F553)</f>
        <v/>
      </c>
      <c r="M553" s="24" t="str">
        <f>+IF(F553="","",G553/F553)</f>
        <v/>
      </c>
      <c r="O553" s="6"/>
    </row>
    <row r="554" spans="1:24" ht="12.75">
      <c r="A554" s="17" t="str">
        <f>+IF(F554="","",WEEKDAY(D554,2))</f>
        <v/>
      </c>
      <c r="B554" s="18" t="str">
        <f>+IF(F554="","",MONTH(D554))</f>
        <v/>
      </c>
      <c r="C554" s="19" t="str">
        <f>+IF(F554="","",WEEKNUM(D554,21))</f>
        <v/>
      </c>
      <c r="D554" s="5"/>
      <c r="E554" s="31"/>
      <c r="F554" s="20" t="str">
        <f>+IF(E554="","",E554/faktor)</f>
        <v/>
      </c>
      <c r="G554" s="10"/>
      <c r="H554" s="10"/>
      <c r="I554" s="8"/>
      <c r="J554" s="21" t="str">
        <f>+IF(F554="","",G554/H554)</f>
        <v/>
      </c>
      <c r="K554" s="22" t="str">
        <f>+IF(F554="","",G554/I554)</f>
        <v/>
      </c>
      <c r="L554" s="23" t="str">
        <f>+IF(F554="","",H554/F554)</f>
        <v/>
      </c>
      <c r="M554" s="24" t="str">
        <f>+IF(F554="","",G554/F554)</f>
        <v/>
      </c>
      <c r="O554" s="6"/>
      <c r="Q554" s="2" t="s">
        <v>33</v>
      </c>
      <c r="V554" s="100" t="s">
        <v>21</v>
      </c>
      <c r="W554" s="27"/>
      <c r="X554" s="27">
        <v>2016</v>
      </c>
    </row>
    <row r="555" spans="1:15" ht="12.75">
      <c r="A555" s="17" t="str">
        <f>+IF(F555="","",WEEKDAY(D555,2))</f>
        <v/>
      </c>
      <c r="B555" s="18" t="str">
        <f>+IF(F555="","",MONTH(D555))</f>
        <v/>
      </c>
      <c r="C555" s="19" t="str">
        <f>+IF(F555="","",WEEKNUM(D555,21))</f>
        <v/>
      </c>
      <c r="D555" s="5"/>
      <c r="E555" s="31"/>
      <c r="F555" s="20" t="str">
        <f>+IF(E555="","",E555/faktor)</f>
        <v/>
      </c>
      <c r="G555" s="10"/>
      <c r="H555" s="10"/>
      <c r="I555" s="8"/>
      <c r="J555" s="21" t="str">
        <f>+IF(F555="","",G555/H555)</f>
        <v/>
      </c>
      <c r="K555" s="22" t="str">
        <f>+IF(F555="","",G555/I555)</f>
        <v/>
      </c>
      <c r="L555" s="23" t="str">
        <f>+IF(F555="","",H555/F555)</f>
        <v/>
      </c>
      <c r="M555" s="24" t="str">
        <f>+IF(F555="","",G555/F555)</f>
        <v/>
      </c>
      <c r="O555" s="6"/>
    </row>
    <row r="556" spans="1:25" ht="12.75">
      <c r="A556" s="17" t="str">
        <f>+IF(F556="","",WEEKDAY(D556,2))</f>
        <v/>
      </c>
      <c r="B556" s="18" t="str">
        <f>+IF(F556="","",MONTH(D556))</f>
        <v/>
      </c>
      <c r="C556" s="19" t="str">
        <f>+IF(F556="","",WEEKNUM(D556,21))</f>
        <v/>
      </c>
      <c r="D556" s="5"/>
      <c r="E556" s="31"/>
      <c r="F556" s="20" t="str">
        <f>+IF(E556="","",E556/faktor)</f>
        <v/>
      </c>
      <c r="G556" s="10"/>
      <c r="H556" s="10"/>
      <c r="I556" s="8"/>
      <c r="J556" s="21" t="str">
        <f>+IF(F556="","",G556/H556)</f>
        <v/>
      </c>
      <c r="K556" s="22" t="str">
        <f>+IF(F556="","",G556/I556)</f>
        <v/>
      </c>
      <c r="L556" s="23" t="str">
        <f>+IF(F556="","",H556/F556)</f>
        <v/>
      </c>
      <c r="M556" s="24" t="str">
        <f>+IF(F556="","",G556/F556)</f>
        <v/>
      </c>
      <c r="O556" s="6"/>
      <c r="Q556" s="30" t="s">
        <v>19</v>
      </c>
      <c r="R556" s="29" t="s">
        <v>18</v>
      </c>
      <c r="S556" s="30" t="s">
        <v>20</v>
      </c>
      <c r="T556" s="30" t="s">
        <v>16</v>
      </c>
      <c r="U556" s="30" t="s">
        <v>17</v>
      </c>
      <c r="V556" s="29" t="s">
        <v>1</v>
      </c>
      <c r="W556" s="29" t="s">
        <v>12</v>
      </c>
      <c r="X556" s="29" t="s">
        <v>5</v>
      </c>
      <c r="Y556" s="29" t="s">
        <v>4</v>
      </c>
    </row>
    <row r="557" spans="1:25" ht="12.75">
      <c r="A557" s="17" t="str">
        <f>+IF(F557="","",WEEKDAY(D557,2))</f>
        <v/>
      </c>
      <c r="B557" s="18" t="str">
        <f>+IF(F557="","",MONTH(D557))</f>
        <v/>
      </c>
      <c r="C557" s="19" t="str">
        <f>+IF(F557="","",WEEKNUM(D557,21))</f>
        <v/>
      </c>
      <c r="D557" s="5"/>
      <c r="E557" s="31"/>
      <c r="F557" s="20" t="str">
        <f>+IF(E557="","",E557/faktor)</f>
        <v/>
      </c>
      <c r="G557" s="10"/>
      <c r="H557" s="10"/>
      <c r="I557" s="8"/>
      <c r="J557" s="21" t="str">
        <f>+IF(F557="","",G557/H557)</f>
        <v/>
      </c>
      <c r="K557" s="22" t="str">
        <f>+IF(F557="","",G557/I557)</f>
        <v/>
      </c>
      <c r="L557" s="23" t="str">
        <f>+IF(F557="","",H557/F557)</f>
        <v/>
      </c>
      <c r="M557" s="24" t="str">
        <f>+IF(F557="","",G557/F557)</f>
        <v/>
      </c>
      <c r="O557" s="6"/>
      <c r="P557" s="27" t="s">
        <v>19</v>
      </c>
      <c r="Q557" s="28" t="str">
        <f>_xlfn.IFERROR(SUBTOTAL(1,E544:E573),"")</f>
        <v/>
      </c>
      <c r="R557" s="50" t="str">
        <f>_xlfn.IFERROR(SUBTOTAL(1,F544:F573),"")</f>
        <v/>
      </c>
      <c r="S557" s="28" t="str">
        <f>_xlfn.IFERROR(SUBTOTAL(1,G544:G573),"")</f>
        <v/>
      </c>
      <c r="T557" s="28" t="str">
        <f aca="true" t="shared" si="31" ref="T557:Y557">_xlfn.IFERROR(SUBTOTAL(1,H544:H573),"")</f>
        <v/>
      </c>
      <c r="U557" s="52" t="str">
        <f t="shared" si="31"/>
        <v/>
      </c>
      <c r="V557" s="50" t="str">
        <f t="shared" si="31"/>
        <v/>
      </c>
      <c r="W557" s="50" t="str">
        <f t="shared" si="31"/>
        <v/>
      </c>
      <c r="X557" s="51" t="str">
        <f t="shared" si="31"/>
        <v/>
      </c>
      <c r="Y557" s="50" t="str">
        <f t="shared" si="31"/>
        <v/>
      </c>
    </row>
    <row r="558" spans="1:16" ht="12.75">
      <c r="A558" s="17" t="str">
        <f>+IF(F558="","",WEEKDAY(D558,2))</f>
        <v/>
      </c>
      <c r="B558" s="18" t="str">
        <f>+IF(F558="","",MONTH(D558))</f>
        <v/>
      </c>
      <c r="C558" s="19" t="str">
        <f>+IF(F558="","",WEEKNUM(D558,21))</f>
        <v/>
      </c>
      <c r="D558" s="5"/>
      <c r="E558" s="31"/>
      <c r="F558" s="20" t="str">
        <f aca="true" t="shared" si="32" ref="F558:F573">+IF(E558="","",E558/faktor)</f>
        <v/>
      </c>
      <c r="G558" s="10"/>
      <c r="H558" s="10"/>
      <c r="I558" s="8"/>
      <c r="J558" s="21" t="str">
        <f>+IF(F558="","",G558/H558)</f>
        <v/>
      </c>
      <c r="K558" s="22" t="str">
        <f>+IF(F558="","",G558/I558)</f>
        <v/>
      </c>
      <c r="L558" s="23" t="str">
        <f>+IF(F558="","",H558/F558)</f>
        <v/>
      </c>
      <c r="M558" s="24" t="str">
        <f>+IF(F558="","",G558/F558)</f>
        <v/>
      </c>
      <c r="O558" s="6"/>
      <c r="P558" s="27" t="s">
        <v>38</v>
      </c>
    </row>
    <row r="559" spans="1:15" ht="12.75">
      <c r="A559" s="17" t="str">
        <f>+IF(F559="","",WEEKDAY(D559,2))</f>
        <v/>
      </c>
      <c r="B559" s="18" t="str">
        <f>+IF(F559="","",MONTH(D559))</f>
        <v/>
      </c>
      <c r="C559" s="19" t="str">
        <f>+IF(F559="","",WEEKNUM(D559,21))</f>
        <v/>
      </c>
      <c r="D559" s="5"/>
      <c r="E559" s="31"/>
      <c r="F559" s="20" t="str">
        <f t="shared" si="32"/>
        <v/>
      </c>
      <c r="G559" s="10"/>
      <c r="H559" s="10"/>
      <c r="I559" s="8"/>
      <c r="J559" s="21" t="str">
        <f>+IF(F559="","",G559/H559)</f>
        <v/>
      </c>
      <c r="K559" s="22" t="str">
        <f>+IF(F559="","",G559/I559)</f>
        <v/>
      </c>
      <c r="L559" s="23" t="str">
        <f>+IF(F559="","",H559/F559)</f>
        <v/>
      </c>
      <c r="M559" s="24" t="str">
        <f>+IF(F559="","",G559/F559)</f>
        <v/>
      </c>
      <c r="O559" s="6"/>
    </row>
    <row r="560" spans="1:17" ht="12.75">
      <c r="A560" s="17" t="str">
        <f>+IF(F560="","",WEEKDAY(D560,2))</f>
        <v/>
      </c>
      <c r="B560" s="18" t="str">
        <f>+IF(F560="","",MONTH(D560))</f>
        <v/>
      </c>
      <c r="C560" s="19" t="str">
        <f>+IF(F560="","",WEEKNUM(D560,21))</f>
        <v/>
      </c>
      <c r="D560" s="5"/>
      <c r="E560" s="31"/>
      <c r="F560" s="20" t="str">
        <f t="shared" si="32"/>
        <v/>
      </c>
      <c r="G560" s="10"/>
      <c r="H560" s="10"/>
      <c r="I560" s="8"/>
      <c r="J560" s="21" t="str">
        <f>+IF(F560="","",G560/H560)</f>
        <v/>
      </c>
      <c r="K560" s="22" t="str">
        <f>+IF(F560="","",G560/I560)</f>
        <v/>
      </c>
      <c r="L560" s="23" t="str">
        <f>+IF(F560="","",H560/F560)</f>
        <v/>
      </c>
      <c r="M560" s="24" t="str">
        <f>+IF(F560="","",G560/F560)</f>
        <v/>
      </c>
      <c r="O560" s="6"/>
      <c r="Q560" s="27"/>
    </row>
    <row r="561" spans="1:15" ht="12.75">
      <c r="A561" s="17" t="str">
        <f>+IF(F561="","",WEEKDAY(D561,2))</f>
        <v/>
      </c>
      <c r="B561" s="18" t="str">
        <f>+IF(F561="","",MONTH(D561))</f>
        <v/>
      </c>
      <c r="C561" s="19" t="str">
        <f>+IF(F561="","",WEEKNUM(D561,21))</f>
        <v/>
      </c>
      <c r="D561" s="5"/>
      <c r="E561" s="31"/>
      <c r="F561" s="20" t="str">
        <f t="shared" si="32"/>
        <v/>
      </c>
      <c r="G561" s="10"/>
      <c r="H561" s="10"/>
      <c r="I561" s="8"/>
      <c r="J561" s="21" t="str">
        <f>+IF(F561="","",G561/H561)</f>
        <v/>
      </c>
      <c r="K561" s="22" t="str">
        <f>+IF(F561="","",G561/I561)</f>
        <v/>
      </c>
      <c r="L561" s="23" t="str">
        <f>+IF(F561="","",H561/F561)</f>
        <v/>
      </c>
      <c r="M561" s="24" t="str">
        <f>+IF(F561="","",G561/F561)</f>
        <v/>
      </c>
      <c r="O561" s="6"/>
    </row>
    <row r="562" spans="1:15" ht="12.75">
      <c r="A562" s="17" t="str">
        <f>+IF(F562="","",WEEKDAY(D562,2))</f>
        <v/>
      </c>
      <c r="B562" s="18" t="str">
        <f>+IF(F562="","",MONTH(D562))</f>
        <v/>
      </c>
      <c r="C562" s="19" t="str">
        <f>+IF(F562="","",WEEKNUM(D562,21))</f>
        <v/>
      </c>
      <c r="D562" s="5"/>
      <c r="E562" s="31"/>
      <c r="F562" s="20" t="str">
        <f t="shared" si="32"/>
        <v/>
      </c>
      <c r="G562" s="10"/>
      <c r="H562" s="10"/>
      <c r="I562" s="8"/>
      <c r="J562" s="21" t="str">
        <f>+IF(F562="","",G562/H562)</f>
        <v/>
      </c>
      <c r="K562" s="22" t="str">
        <f>+IF(F562="","",G562/I562)</f>
        <v/>
      </c>
      <c r="L562" s="23" t="str">
        <f>+IF(F562="","",H562/F562)</f>
        <v/>
      </c>
      <c r="M562" s="24" t="str">
        <f>+IF(F562="","",G562/F562)</f>
        <v/>
      </c>
      <c r="O562" s="6"/>
    </row>
    <row r="563" spans="1:15" ht="12.75">
      <c r="A563" s="17" t="str">
        <f>+IF(F563="","",WEEKDAY(D563,2))</f>
        <v/>
      </c>
      <c r="B563" s="18" t="str">
        <f>+IF(F563="","",MONTH(D563))</f>
        <v/>
      </c>
      <c r="C563" s="19" t="str">
        <f>+IF(F563="","",WEEKNUM(D563,21))</f>
        <v/>
      </c>
      <c r="D563" s="5"/>
      <c r="E563" s="31"/>
      <c r="F563" s="20" t="str">
        <f t="shared" si="32"/>
        <v/>
      </c>
      <c r="G563" s="10"/>
      <c r="H563" s="10"/>
      <c r="I563" s="8"/>
      <c r="J563" s="21" t="str">
        <f>+IF(F563="","",G563/H563)</f>
        <v/>
      </c>
      <c r="K563" s="22" t="str">
        <f>+IF(F563="","",G563/I563)</f>
        <v/>
      </c>
      <c r="L563" s="23" t="str">
        <f>+IF(F563="","",H563/F563)</f>
        <v/>
      </c>
      <c r="M563" s="24" t="str">
        <f>+IF(F563="","",G563/F563)</f>
        <v/>
      </c>
      <c r="O563" s="6"/>
    </row>
    <row r="564" spans="1:15" ht="12.75">
      <c r="A564" s="17" t="str">
        <f>+IF(F564="","",WEEKDAY(D564,2))</f>
        <v/>
      </c>
      <c r="B564" s="18" t="str">
        <f>+IF(F564="","",MONTH(D564))</f>
        <v/>
      </c>
      <c r="C564" s="19" t="str">
        <f>+IF(F564="","",WEEKNUM(D564,21))</f>
        <v/>
      </c>
      <c r="D564" s="5"/>
      <c r="E564" s="31"/>
      <c r="F564" s="20" t="str">
        <f t="shared" si="32"/>
        <v/>
      </c>
      <c r="G564" s="10"/>
      <c r="H564" s="10"/>
      <c r="I564" s="8"/>
      <c r="J564" s="21" t="str">
        <f>+IF(F564="","",G564/H564)</f>
        <v/>
      </c>
      <c r="K564" s="22" t="str">
        <f>+IF(F564="","",G564/I564)</f>
        <v/>
      </c>
      <c r="L564" s="23" t="str">
        <f>+IF(F564="","",H564/F564)</f>
        <v/>
      </c>
      <c r="M564" s="24" t="str">
        <f>+IF(F564="","",G564/F564)</f>
        <v/>
      </c>
      <c r="O564" s="6"/>
    </row>
    <row r="565" spans="1:15" ht="12.75">
      <c r="A565" s="17" t="str">
        <f>+IF(F565="","",WEEKDAY(D565,2))</f>
        <v/>
      </c>
      <c r="B565" s="18" t="str">
        <f>+IF(F565="","",MONTH(D565))</f>
        <v/>
      </c>
      <c r="C565" s="19" t="str">
        <f>+IF(F565="","",WEEKNUM(D565,21))</f>
        <v/>
      </c>
      <c r="D565" s="5"/>
      <c r="E565" s="31"/>
      <c r="F565" s="20" t="str">
        <f t="shared" si="32"/>
        <v/>
      </c>
      <c r="G565" s="10"/>
      <c r="H565" s="10"/>
      <c r="I565" s="8"/>
      <c r="J565" s="21" t="str">
        <f>+IF(F565="","",G565/H565)</f>
        <v/>
      </c>
      <c r="K565" s="22" t="str">
        <f>+IF(F565="","",G565/I565)</f>
        <v/>
      </c>
      <c r="L565" s="23" t="str">
        <f>+IF(F565="","",H565/F565)</f>
        <v/>
      </c>
      <c r="M565" s="24" t="str">
        <f>+IF(F565="","",G565/F565)</f>
        <v/>
      </c>
      <c r="O565" s="6"/>
    </row>
    <row r="566" spans="1:15" ht="12.75">
      <c r="A566" s="17" t="str">
        <f>+IF(F566="","",WEEKDAY(D566,2))</f>
        <v/>
      </c>
      <c r="B566" s="18" t="str">
        <f>+IF(F566="","",MONTH(D566))</f>
        <v/>
      </c>
      <c r="C566" s="19" t="str">
        <f>+IF(F566="","",WEEKNUM(D566,21))</f>
        <v/>
      </c>
      <c r="D566" s="5"/>
      <c r="E566" s="31"/>
      <c r="F566" s="20" t="str">
        <f t="shared" si="32"/>
        <v/>
      </c>
      <c r="G566" s="10"/>
      <c r="H566" s="10"/>
      <c r="I566" s="8"/>
      <c r="J566" s="21" t="str">
        <f>+IF(F566="","",G566/H566)</f>
        <v/>
      </c>
      <c r="K566" s="22" t="str">
        <f>+IF(F566="","",G566/I566)</f>
        <v/>
      </c>
      <c r="L566" s="23" t="str">
        <f>+IF(F566="","",H566/F566)</f>
        <v/>
      </c>
      <c r="M566" s="24" t="str">
        <f>+IF(F566="","",G566/F566)</f>
        <v/>
      </c>
      <c r="O566" s="6"/>
    </row>
    <row r="567" spans="1:15" ht="12.75">
      <c r="A567" s="17" t="str">
        <f>+IF(F567="","",WEEKDAY(D567,2))</f>
        <v/>
      </c>
      <c r="B567" s="18" t="str">
        <f>+IF(F567="","",MONTH(D567))</f>
        <v/>
      </c>
      <c r="C567" s="19" t="str">
        <f>+IF(F567="","",WEEKNUM(D567,21))</f>
        <v/>
      </c>
      <c r="D567" s="5"/>
      <c r="E567" s="31"/>
      <c r="F567" s="20" t="str">
        <f t="shared" si="32"/>
        <v/>
      </c>
      <c r="G567" s="10"/>
      <c r="H567" s="10"/>
      <c r="I567" s="8"/>
      <c r="J567" s="21" t="str">
        <f>+IF(F567="","",G567/H567)</f>
        <v/>
      </c>
      <c r="K567" s="22" t="str">
        <f>+IF(F567="","",G567/I567)</f>
        <v/>
      </c>
      <c r="L567" s="23" t="str">
        <f>+IF(F567="","",H567/F567)</f>
        <v/>
      </c>
      <c r="M567" s="24" t="str">
        <f>+IF(F567="","",G567/F567)</f>
        <v/>
      </c>
      <c r="O567" s="6"/>
    </row>
    <row r="568" spans="1:15" ht="12.75">
      <c r="A568" s="17" t="str">
        <f>+IF(F568="","",WEEKDAY(D568,2))</f>
        <v/>
      </c>
      <c r="B568" s="18" t="str">
        <f>+IF(F568="","",MONTH(D568))</f>
        <v/>
      </c>
      <c r="C568" s="19" t="str">
        <f>+IF(F568="","",WEEKNUM(D568,21))</f>
        <v/>
      </c>
      <c r="D568" s="5"/>
      <c r="E568" s="31"/>
      <c r="F568" s="20" t="str">
        <f t="shared" si="32"/>
        <v/>
      </c>
      <c r="G568" s="10"/>
      <c r="H568" s="10"/>
      <c r="I568" s="8"/>
      <c r="J568" s="21" t="str">
        <f>+IF(F568="","",G568/H568)</f>
        <v/>
      </c>
      <c r="K568" s="22" t="str">
        <f>+IF(F568="","",G568/I568)</f>
        <v/>
      </c>
      <c r="L568" s="23" t="str">
        <f>+IF(F568="","",H568/F568)</f>
        <v/>
      </c>
      <c r="M568" s="24" t="str">
        <f>+IF(F568="","",G568/F568)</f>
        <v/>
      </c>
      <c r="O568" s="6"/>
    </row>
    <row r="569" spans="1:15" ht="12.75">
      <c r="A569" s="17" t="str">
        <f>+IF(F569="","",WEEKDAY(D569,2))</f>
        <v/>
      </c>
      <c r="B569" s="18" t="str">
        <f>+IF(F569="","",MONTH(D569))</f>
        <v/>
      </c>
      <c r="C569" s="19" t="str">
        <f>+IF(F569="","",WEEKNUM(D569,21))</f>
        <v/>
      </c>
      <c r="D569" s="5"/>
      <c r="E569" s="31"/>
      <c r="F569" s="20" t="str">
        <f t="shared" si="32"/>
        <v/>
      </c>
      <c r="G569" s="10"/>
      <c r="H569" s="10"/>
      <c r="I569" s="8"/>
      <c r="J569" s="21" t="str">
        <f>+IF(F569="","",G569/H569)</f>
        <v/>
      </c>
      <c r="K569" s="22" t="str">
        <f>+IF(F569="","",G569/I569)</f>
        <v/>
      </c>
      <c r="L569" s="23" t="str">
        <f>+IF(F569="","",H569/F569)</f>
        <v/>
      </c>
      <c r="M569" s="24" t="str">
        <f>+IF(F569="","",G569/F569)</f>
        <v/>
      </c>
      <c r="O569" s="6"/>
    </row>
    <row r="570" spans="1:15" ht="12.75">
      <c r="A570" s="17" t="str">
        <f>+IF(F570="","",WEEKDAY(D570,2))</f>
        <v/>
      </c>
      <c r="B570" s="18" t="str">
        <f>+IF(F570="","",MONTH(D570))</f>
        <v/>
      </c>
      <c r="C570" s="19" t="str">
        <f>+IF(F570="","",WEEKNUM(D570,21))</f>
        <v/>
      </c>
      <c r="D570" s="5"/>
      <c r="E570" s="31"/>
      <c r="F570" s="20" t="str">
        <f t="shared" si="32"/>
        <v/>
      </c>
      <c r="G570" s="10"/>
      <c r="H570" s="10"/>
      <c r="I570" s="8"/>
      <c r="J570" s="21" t="str">
        <f>+IF(F570="","",G570/H570)</f>
        <v/>
      </c>
      <c r="K570" s="22" t="str">
        <f>+IF(F570="","",G570/I570)</f>
        <v/>
      </c>
      <c r="L570" s="23" t="str">
        <f>+IF(F570="","",H570/F570)</f>
        <v/>
      </c>
      <c r="M570" s="24" t="str">
        <f>+IF(F570="","",G570/F570)</f>
        <v/>
      </c>
      <c r="O570" s="6"/>
    </row>
    <row r="571" spans="1:15" ht="12.75">
      <c r="A571" s="17" t="str">
        <f>+IF(F571="","",WEEKDAY(D571,2))</f>
        <v/>
      </c>
      <c r="B571" s="18" t="str">
        <f>+IF(F571="","",MONTH(D571))</f>
        <v/>
      </c>
      <c r="C571" s="19" t="str">
        <f>+IF(F571="","",WEEKNUM(D571,21))</f>
        <v/>
      </c>
      <c r="D571" s="5"/>
      <c r="E571" s="31"/>
      <c r="F571" s="20" t="str">
        <f t="shared" si="32"/>
        <v/>
      </c>
      <c r="G571" s="10"/>
      <c r="H571" s="10"/>
      <c r="I571" s="8"/>
      <c r="J571" s="21" t="str">
        <f>+IF(F571="","",G571/H571)</f>
        <v/>
      </c>
      <c r="K571" s="22" t="str">
        <f>+IF(F571="","",G571/I571)</f>
        <v/>
      </c>
      <c r="L571" s="23" t="str">
        <f>+IF(F571="","",H571/F571)</f>
        <v/>
      </c>
      <c r="M571" s="24" t="str">
        <f>+IF(F571="","",G571/F571)</f>
        <v/>
      </c>
      <c r="O571" s="6"/>
    </row>
    <row r="572" spans="1:15" ht="12.75">
      <c r="A572" s="17" t="str">
        <f>+IF(F572="","",WEEKDAY(D572,2))</f>
        <v/>
      </c>
      <c r="B572" s="18" t="str">
        <f>+IF(F572="","",MONTH(D572))</f>
        <v/>
      </c>
      <c r="C572" s="19" t="str">
        <f>+IF(F572="","",WEEKNUM(D572,21))</f>
        <v/>
      </c>
      <c r="D572" s="5"/>
      <c r="E572" s="31"/>
      <c r="F572" s="20" t="str">
        <f t="shared" si="32"/>
        <v/>
      </c>
      <c r="G572" s="10"/>
      <c r="H572" s="10"/>
      <c r="I572" s="8"/>
      <c r="J572" s="21" t="str">
        <f>+IF(F572="","",G572/H572)</f>
        <v/>
      </c>
      <c r="K572" s="22" t="str">
        <f>+IF(F572="","",G572/I572)</f>
        <v/>
      </c>
      <c r="L572" s="23" t="str">
        <f>+IF(F572="","",H572/F572)</f>
        <v/>
      </c>
      <c r="M572" s="24" t="str">
        <f>+IF(F572="","",G572/F572)</f>
        <v/>
      </c>
      <c r="O572" s="6"/>
    </row>
    <row r="573" spans="1:15" ht="13" thickBot="1">
      <c r="A573" s="37" t="str">
        <f>+IF(F573="","",WEEKDAY(D573,2))</f>
        <v/>
      </c>
      <c r="B573" s="38" t="str">
        <f>+IF(F573="","",MONTH(D573))</f>
        <v/>
      </c>
      <c r="C573" s="19" t="str">
        <f>+IF(F573="","",WEEKNUM(D573,21))</f>
        <v/>
      </c>
      <c r="D573" s="40"/>
      <c r="E573" s="41"/>
      <c r="F573" s="42" t="str">
        <f t="shared" si="32"/>
        <v/>
      </c>
      <c r="G573" s="43"/>
      <c r="H573" s="43"/>
      <c r="I573" s="44"/>
      <c r="J573" s="45" t="str">
        <f>+IF(F573="","",G573/H573)</f>
        <v/>
      </c>
      <c r="K573" s="46" t="str">
        <f>+IF(F573="","",G573/I573)</f>
        <v/>
      </c>
      <c r="L573" s="47" t="str">
        <f>+IF(F573="","",H573/F573)</f>
        <v/>
      </c>
      <c r="M573" s="48" t="str">
        <f>+IF(F573="","",G573/F573)</f>
        <v/>
      </c>
      <c r="O573" s="49"/>
    </row>
    <row r="574" ht="13" thickTop="1"/>
  </sheetData>
  <mergeCells count="1">
    <mergeCell ref="J1:M1"/>
  </mergeCells>
  <dataValidations count="3">
    <dataValidation type="date" allowBlank="1" showInputMessage="1" showErrorMessage="1" sqref="D6:D573">
      <formula1>36526</formula1>
      <formula2>73050</formula2>
    </dataValidation>
    <dataValidation errorStyle="warning" type="whole" operator="greaterThan" allowBlank="1" showInputMessage="1" showErrorMessage="1" error="The shop was not open!." sqref="E6:E573">
      <formula1>0</formula1>
    </dataValidation>
    <dataValidation type="whole" allowBlank="1" showInputMessage="1" showErrorMessage="1" sqref="F6:H573">
      <formula1>0</formula1>
      <formula2>9999999</formula2>
    </dataValidation>
  </dataValidations>
  <printOptions/>
  <pageMargins left="0.25" right="0.25" top="0.75" bottom="0.75" header="0.3" footer="0.3"/>
  <pageSetup horizontalDpi="600" verticalDpi="600" orientation="portrait" paperSize="8" scale="84"/>
  <headerFooter alignWithMargins="0">
    <oddFooter>&amp;L&amp;Z&amp;F</oddFooter>
  </headerFooter>
  <rowBreaks count="1" manualBreakCount="1">
    <brk id="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66"/>
  <sheetViews>
    <sheetView workbookViewId="0" topLeftCell="A1">
      <pane ySplit="2" topLeftCell="A3" activePane="bottomLeft" state="frozen"/>
      <selection pane="bottomLeft" activeCell="B3" sqref="B3"/>
    </sheetView>
  </sheetViews>
  <sheetFormatPr defaultColWidth="10.8515625" defaultRowHeight="12.75" outlineLevelRow="1"/>
  <cols>
    <col min="1" max="1" width="11.7109375" style="0" customWidth="1"/>
    <col min="2" max="2" width="12.28125" style="0" customWidth="1"/>
    <col min="10" max="10" width="10.8515625" style="76" customWidth="1"/>
  </cols>
  <sheetData>
    <row r="1" spans="2:3" ht="12.75">
      <c r="B1" s="71"/>
      <c r="C1" s="71" t="s">
        <v>37</v>
      </c>
    </row>
    <row r="2" spans="1:11" ht="12.75">
      <c r="A2" s="74" t="s">
        <v>35</v>
      </c>
      <c r="B2" s="14" t="s">
        <v>34</v>
      </c>
      <c r="C2" s="15" t="s">
        <v>0</v>
      </c>
      <c r="D2" s="12" t="s">
        <v>10</v>
      </c>
      <c r="E2" s="15" t="s">
        <v>9</v>
      </c>
      <c r="F2" s="15" t="s">
        <v>8</v>
      </c>
      <c r="G2" s="16" t="s">
        <v>11</v>
      </c>
      <c r="H2" s="11" t="s">
        <v>1</v>
      </c>
      <c r="I2" s="12" t="s">
        <v>12</v>
      </c>
      <c r="J2" s="75" t="s">
        <v>5</v>
      </c>
      <c r="K2" s="13" t="s">
        <v>4</v>
      </c>
    </row>
    <row r="3" spans="1:11" ht="12.75" outlineLevel="1">
      <c r="A3" s="68"/>
      <c r="B3" s="70" t="s">
        <v>26</v>
      </c>
      <c r="C3" s="28">
        <f>Erfassungstabelle!Q27</f>
        <v>36.25138205669983</v>
      </c>
      <c r="D3" s="50">
        <f>Erfassungstabelle!R27</f>
        <v>36.25138205669983</v>
      </c>
      <c r="E3" s="28">
        <f>Erfassungstabelle!S27</f>
        <v>30453.095709264988</v>
      </c>
      <c r="F3" s="28">
        <f>Erfassungstabelle!T27</f>
        <v>9.731026470860908</v>
      </c>
      <c r="G3" s="52">
        <f>Erfassungstabelle!U27</f>
        <v>7.086956521739131</v>
      </c>
      <c r="H3" s="50">
        <f>Erfassungstabelle!V27</f>
        <v>3161.739495996666</v>
      </c>
      <c r="I3" s="50">
        <f>Erfassungstabelle!W27</f>
        <v>4510.290471448517</v>
      </c>
      <c r="J3" s="51">
        <f>Erfassungstabelle!X27</f>
        <v>0.2897730292669615</v>
      </c>
      <c r="K3" s="50">
        <f>Erfassungstabelle!Y27</f>
        <v>890.0491104416627</v>
      </c>
    </row>
    <row r="4" spans="1:11" ht="12.75" outlineLevel="1">
      <c r="A4" s="68"/>
      <c r="B4" s="70" t="s">
        <v>27</v>
      </c>
      <c r="C4" s="28">
        <f>Erfassungstabelle!Q54</f>
        <v>42.77079804949152</v>
      </c>
      <c r="D4" s="50">
        <f>Erfassungstabelle!R54</f>
        <v>42.77079804949152</v>
      </c>
      <c r="E4" s="28">
        <f>Erfassungstabelle!S54</f>
        <v>27702.949235793134</v>
      </c>
      <c r="F4" s="28">
        <f>Erfassungstabelle!T54</f>
        <v>11.914017725855526</v>
      </c>
      <c r="G4" s="52">
        <f>Erfassungstabelle!U54</f>
        <v>7.092592592592593</v>
      </c>
      <c r="H4" s="50">
        <f>Erfassungstabelle!V54</f>
        <v>2449.073145824402</v>
      </c>
      <c r="I4" s="50">
        <f>Erfassungstabelle!W54</f>
        <v>3776.5856352610926</v>
      </c>
      <c r="J4" s="51">
        <f>Erfassungstabelle!X54</f>
        <v>0.30807416541320765</v>
      </c>
      <c r="K4" s="50">
        <f>Erfassungstabelle!Y54</f>
        <v>690.1173714304954</v>
      </c>
    </row>
    <row r="5" spans="1:11" ht="12.75" outlineLevel="1">
      <c r="A5" s="68"/>
      <c r="B5" s="70" t="s">
        <v>28</v>
      </c>
      <c r="C5" s="28">
        <f>Erfassungstabelle!Q80</f>
        <v>40.63381490255139</v>
      </c>
      <c r="D5" s="50">
        <f>Erfassungstabelle!R80</f>
        <v>40.63381490255139</v>
      </c>
      <c r="E5" s="28">
        <f>Erfassungstabelle!S80</f>
        <v>30291.269603152687</v>
      </c>
      <c r="F5" s="28">
        <f>Erfassungstabelle!T80</f>
        <v>11.771512668227214</v>
      </c>
      <c r="G5" s="52">
        <f>Erfassungstabelle!U80</f>
        <v>6.6923076923076925</v>
      </c>
      <c r="H5" s="50">
        <f>Erfassungstabelle!V80</f>
        <v>3083.898727035644</v>
      </c>
      <c r="I5" s="50">
        <f>Erfassungstabelle!W80</f>
        <v>4617.376228373035</v>
      </c>
      <c r="J5" s="51">
        <f>Erfassungstabelle!X80</f>
        <v>0.2984211654090775</v>
      </c>
      <c r="K5" s="50">
        <f>Erfassungstabelle!Y80</f>
        <v>797.012711932295</v>
      </c>
    </row>
    <row r="6" spans="1:11" ht="12.75" outlineLevel="1">
      <c r="A6" s="68">
        <v>2014</v>
      </c>
      <c r="B6" s="70" t="s">
        <v>29</v>
      </c>
      <c r="C6" s="28">
        <f>Erfassungstabelle!Q106</f>
        <v>44.69204611410513</v>
      </c>
      <c r="D6" s="50">
        <f>Erfassungstabelle!R106</f>
        <v>44.69204611410513</v>
      </c>
      <c r="E6" s="28">
        <f>Erfassungstabelle!S106</f>
        <v>36591.897371349056</v>
      </c>
      <c r="F6" s="28">
        <f>Erfassungstabelle!T106</f>
        <v>12.204587256393156</v>
      </c>
      <c r="G6" s="52">
        <f>Erfassungstabelle!U106</f>
        <v>6.2</v>
      </c>
      <c r="H6" s="50">
        <f>Erfassungstabelle!V106</f>
        <v>3001.9530668214816</v>
      </c>
      <c r="I6" s="50">
        <f>Erfassungstabelle!W106</f>
        <v>6171.375444950036</v>
      </c>
      <c r="J6" s="51">
        <f>Erfassungstabelle!X106</f>
        <v>0.2947997399680774</v>
      </c>
      <c r="K6" s="50">
        <f>Erfassungstabelle!Y106</f>
        <v>901.5027303969998</v>
      </c>
    </row>
    <row r="7" spans="1:11" ht="12.75" outlineLevel="1">
      <c r="A7" s="68"/>
      <c r="B7" s="70" t="s">
        <v>30</v>
      </c>
      <c r="C7" s="28" t="e">
        <f>Erfassungstabelle!Q133</f>
        <v>#DIV/0!</v>
      </c>
      <c r="D7" s="50" t="e">
        <f>Erfassungstabelle!R133</f>
        <v>#DIV/0!</v>
      </c>
      <c r="E7" s="28" t="e">
        <f>Erfassungstabelle!S133</f>
        <v>#DIV/0!</v>
      </c>
      <c r="F7" s="28" t="e">
        <f>Erfassungstabelle!T133</f>
        <v>#DIV/0!</v>
      </c>
      <c r="G7" s="52" t="e">
        <f>Erfassungstabelle!U133</f>
        <v>#DIV/0!</v>
      </c>
      <c r="H7" s="50" t="e">
        <f>Erfassungstabelle!V133</f>
        <v>#DIV/0!</v>
      </c>
      <c r="I7" s="50" t="e">
        <f>Erfassungstabelle!W133</f>
        <v>#DIV/0!</v>
      </c>
      <c r="J7" s="51" t="e">
        <f>Erfassungstabelle!X133</f>
        <v>#DIV/0!</v>
      </c>
      <c r="K7" s="50" t="e">
        <f>Erfassungstabelle!Y133</f>
        <v>#DIV/0!</v>
      </c>
    </row>
    <row r="8" spans="1:11" ht="12.75" outlineLevel="1">
      <c r="A8" s="68"/>
      <c r="B8" s="70" t="s">
        <v>31</v>
      </c>
      <c r="C8" s="28" t="e">
        <f>Erfassungstabelle!Q157</f>
        <v>#DIV/0!</v>
      </c>
      <c r="D8" s="50" t="e">
        <f>Erfassungstabelle!R157</f>
        <v>#DIV/0!</v>
      </c>
      <c r="E8" s="28" t="e">
        <f>Erfassungstabelle!S157</f>
        <v>#DIV/0!</v>
      </c>
      <c r="F8" s="28" t="e">
        <f>Erfassungstabelle!T157</f>
        <v>#DIV/0!</v>
      </c>
      <c r="G8" s="52" t="e">
        <f>Erfassungstabelle!U157</f>
        <v>#DIV/0!</v>
      </c>
      <c r="H8" s="50" t="e">
        <f>Erfassungstabelle!V157</f>
        <v>#DIV/0!</v>
      </c>
      <c r="I8" s="50" t="e">
        <f>Erfassungstabelle!W157</f>
        <v>#DIV/0!</v>
      </c>
      <c r="J8" s="51" t="e">
        <f>Erfassungstabelle!X157</f>
        <v>#DIV/0!</v>
      </c>
      <c r="K8" s="50" t="e">
        <f>Erfassungstabelle!Y157</f>
        <v>#DIV/0!</v>
      </c>
    </row>
    <row r="9" spans="1:11" ht="12.75" outlineLevel="1">
      <c r="A9" s="68"/>
      <c r="B9" s="70" t="s">
        <v>32</v>
      </c>
      <c r="C9" s="28" t="e">
        <f>Erfassungstabelle!Q182</f>
        <v>#DIV/0!</v>
      </c>
      <c r="D9" s="50" t="e">
        <f>Erfassungstabelle!R182</f>
        <v>#DIV/0!</v>
      </c>
      <c r="E9" s="28" t="e">
        <f>Erfassungstabelle!S182</f>
        <v>#DIV/0!</v>
      </c>
      <c r="F9" s="28" t="e">
        <f>Erfassungstabelle!T182</f>
        <v>#DIV/0!</v>
      </c>
      <c r="G9" s="52" t="e">
        <f>Erfassungstabelle!U182</f>
        <v>#DIV/0!</v>
      </c>
      <c r="H9" s="50" t="e">
        <f>Erfassungstabelle!V182</f>
        <v>#DIV/0!</v>
      </c>
      <c r="I9" s="50" t="e">
        <f>Erfassungstabelle!W182</f>
        <v>#DIV/0!</v>
      </c>
      <c r="J9" s="51" t="e">
        <f>Erfassungstabelle!X182</f>
        <v>#DIV/0!</v>
      </c>
      <c r="K9" s="50" t="e">
        <f>Erfassungstabelle!Y182</f>
        <v>#DIV/0!</v>
      </c>
    </row>
    <row r="10" spans="1:11" ht="12.75">
      <c r="A10" s="73">
        <v>2014</v>
      </c>
      <c r="B10" s="72" t="s">
        <v>36</v>
      </c>
      <c r="C10" s="84">
        <f>Erfassungstabelle!Q183</f>
        <v>40.35225620589171</v>
      </c>
      <c r="D10" s="84">
        <f>Erfassungstabelle!R183</f>
        <v>40.35225620589171</v>
      </c>
      <c r="E10" s="84">
        <f>Erfassungstabelle!S183</f>
        <v>29863.374410101547</v>
      </c>
      <c r="F10" s="84">
        <f>Erfassungstabelle!T183</f>
        <v>11.266350038071277</v>
      </c>
      <c r="G10" s="85">
        <f>Erfassungstabelle!U183</f>
        <v>6.907407407407407</v>
      </c>
      <c r="H10" s="84">
        <f>Erfassungstabelle!V183</f>
        <v>2889.3347602742747</v>
      </c>
      <c r="I10" s="84">
        <f>Erfassungstabelle!W183</f>
        <v>4402.631508121168</v>
      </c>
      <c r="J10" s="86">
        <f>Erfassungstabelle!X183</f>
        <v>0.2989596437009028</v>
      </c>
      <c r="K10" s="84">
        <f>Erfassungstabelle!Y183</f>
        <v>794.2486756914358</v>
      </c>
    </row>
    <row r="11" spans="1:11" ht="12.75" outlineLevel="1">
      <c r="A11" s="68"/>
      <c r="B11" s="70" t="s">
        <v>21</v>
      </c>
      <c r="C11" s="81" t="str">
        <f>Erfassungstabelle!Q197</f>
        <v/>
      </c>
      <c r="D11" s="78" t="str">
        <f>Erfassungstabelle!R197</f>
        <v/>
      </c>
      <c r="E11" s="81" t="str">
        <f>Erfassungstabelle!S197</f>
        <v/>
      </c>
      <c r="F11" s="81" t="str">
        <f>Erfassungstabelle!T197</f>
        <v/>
      </c>
      <c r="G11" s="82" t="str">
        <f>Erfassungstabelle!U197</f>
        <v/>
      </c>
      <c r="H11" s="78" t="str">
        <f>Erfassungstabelle!V197</f>
        <v/>
      </c>
      <c r="I11" s="78" t="str">
        <f>Erfassungstabelle!W197</f>
        <v/>
      </c>
      <c r="J11" s="79" t="str">
        <f>Erfassungstabelle!X197</f>
        <v/>
      </c>
      <c r="K11" s="78" t="str">
        <f>Erfassungstabelle!Y197</f>
        <v/>
      </c>
    </row>
    <row r="12" spans="1:11" ht="12.75" outlineLevel="1">
      <c r="A12" s="68"/>
      <c r="B12" s="70" t="s">
        <v>22</v>
      </c>
      <c r="C12" s="81" t="str">
        <f>Erfassungstabelle!Q227</f>
        <v/>
      </c>
      <c r="D12" s="78" t="str">
        <f>Erfassungstabelle!R227</f>
        <v/>
      </c>
      <c r="E12" s="81" t="str">
        <f>Erfassungstabelle!S227</f>
        <v/>
      </c>
      <c r="F12" s="81" t="str">
        <f>Erfassungstabelle!T227</f>
        <v/>
      </c>
      <c r="G12" s="82" t="str">
        <f>Erfassungstabelle!U227</f>
        <v/>
      </c>
      <c r="H12" s="78" t="str">
        <f>Erfassungstabelle!V227</f>
        <v/>
      </c>
      <c r="I12" s="78" t="str">
        <f>Erfassungstabelle!W227</f>
        <v/>
      </c>
      <c r="J12" s="79" t="str">
        <f>Erfassungstabelle!X227</f>
        <v/>
      </c>
      <c r="K12" s="78" t="str">
        <f>Erfassungstabelle!Y227</f>
        <v/>
      </c>
    </row>
    <row r="13" spans="1:11" ht="12.75" outlineLevel="1">
      <c r="A13" s="68"/>
      <c r="B13" s="70" t="s">
        <v>23</v>
      </c>
      <c r="C13" s="81" t="str">
        <f>Erfassungstabelle!Q257</f>
        <v/>
      </c>
      <c r="D13" s="78" t="str">
        <f>Erfassungstabelle!R257</f>
        <v/>
      </c>
      <c r="E13" s="81" t="str">
        <f>Erfassungstabelle!S257</f>
        <v/>
      </c>
      <c r="F13" s="81" t="str">
        <f>Erfassungstabelle!T257</f>
        <v/>
      </c>
      <c r="G13" s="82" t="str">
        <f>Erfassungstabelle!U257</f>
        <v/>
      </c>
      <c r="H13" s="78" t="str">
        <f>Erfassungstabelle!V257</f>
        <v/>
      </c>
      <c r="I13" s="78" t="str">
        <f>Erfassungstabelle!W257</f>
        <v/>
      </c>
      <c r="J13" s="79" t="str">
        <f>Erfassungstabelle!X257</f>
        <v/>
      </c>
      <c r="K13" s="78" t="str">
        <f>Erfassungstabelle!Y257</f>
        <v/>
      </c>
    </row>
    <row r="14" spans="1:11" ht="12.75" outlineLevel="1">
      <c r="A14" s="68"/>
      <c r="B14" s="70" t="s">
        <v>24</v>
      </c>
      <c r="C14" s="81" t="str">
        <f>Erfassungstabelle!Q287</f>
        <v/>
      </c>
      <c r="D14" s="78" t="str">
        <f>Erfassungstabelle!R287</f>
        <v/>
      </c>
      <c r="E14" s="81" t="str">
        <f>Erfassungstabelle!S287</f>
        <v/>
      </c>
      <c r="F14" s="81" t="str">
        <f>Erfassungstabelle!T287</f>
        <v/>
      </c>
      <c r="G14" s="82" t="str">
        <f>Erfassungstabelle!U287</f>
        <v/>
      </c>
      <c r="H14" s="78" t="str">
        <f>Erfassungstabelle!V287</f>
        <v/>
      </c>
      <c r="I14" s="78" t="str">
        <f>Erfassungstabelle!W287</f>
        <v/>
      </c>
      <c r="J14" s="79" t="str">
        <f>Erfassungstabelle!X287</f>
        <v/>
      </c>
      <c r="K14" s="78" t="str">
        <f>Erfassungstabelle!Y287</f>
        <v/>
      </c>
    </row>
    <row r="15" spans="1:11" ht="12.75" outlineLevel="1">
      <c r="A15" s="68"/>
      <c r="B15" s="70" t="s">
        <v>25</v>
      </c>
      <c r="C15" s="81" t="str">
        <f>Erfassungstabelle!Q317</f>
        <v/>
      </c>
      <c r="D15" s="78" t="str">
        <f>Erfassungstabelle!R317</f>
        <v/>
      </c>
      <c r="E15" s="81" t="str">
        <f>Erfassungstabelle!S317</f>
        <v/>
      </c>
      <c r="F15" s="81" t="str">
        <f>Erfassungstabelle!T317</f>
        <v/>
      </c>
      <c r="G15" s="82" t="str">
        <f>Erfassungstabelle!U317</f>
        <v/>
      </c>
      <c r="H15" s="78" t="str">
        <f>Erfassungstabelle!V317</f>
        <v/>
      </c>
      <c r="I15" s="78" t="str">
        <f>Erfassungstabelle!W317</f>
        <v/>
      </c>
      <c r="J15" s="79" t="str">
        <f>Erfassungstabelle!X317</f>
        <v/>
      </c>
      <c r="K15" s="78" t="str">
        <f>Erfassungstabelle!Y317</f>
        <v/>
      </c>
    </row>
    <row r="16" spans="1:11" ht="12.75" outlineLevel="1">
      <c r="A16" s="68">
        <v>2015</v>
      </c>
      <c r="B16" s="70" t="s">
        <v>26</v>
      </c>
      <c r="C16" s="81" t="str">
        <f>Erfassungstabelle!Q347</f>
        <v/>
      </c>
      <c r="D16" s="78" t="str">
        <f>Erfassungstabelle!R347</f>
        <v/>
      </c>
      <c r="E16" s="81" t="str">
        <f>Erfassungstabelle!S347</f>
        <v/>
      </c>
      <c r="F16" s="81" t="str">
        <f>Erfassungstabelle!T347</f>
        <v/>
      </c>
      <c r="G16" s="82" t="str">
        <f>Erfassungstabelle!U347</f>
        <v/>
      </c>
      <c r="H16" s="78" t="str">
        <f>Erfassungstabelle!V347</f>
        <v/>
      </c>
      <c r="I16" s="78" t="str">
        <f>Erfassungstabelle!W347</f>
        <v/>
      </c>
      <c r="J16" s="79" t="str">
        <f>Erfassungstabelle!X347</f>
        <v/>
      </c>
      <c r="K16" s="78" t="str">
        <f>Erfassungstabelle!Y347</f>
        <v/>
      </c>
    </row>
    <row r="17" spans="1:11" ht="12.75" outlineLevel="1">
      <c r="A17" s="68"/>
      <c r="B17" s="70" t="s">
        <v>27</v>
      </c>
      <c r="C17" s="81" t="str">
        <f>Erfassungstabelle!Q377</f>
        <v/>
      </c>
      <c r="D17" s="78" t="str">
        <f>Erfassungstabelle!R377</f>
        <v/>
      </c>
      <c r="E17" s="81" t="str">
        <f>Erfassungstabelle!S377</f>
        <v/>
      </c>
      <c r="F17" s="81" t="str">
        <f>Erfassungstabelle!T377</f>
        <v/>
      </c>
      <c r="G17" s="82" t="str">
        <f>Erfassungstabelle!U377</f>
        <v/>
      </c>
      <c r="H17" s="78" t="str">
        <f>Erfassungstabelle!V377</f>
        <v/>
      </c>
      <c r="I17" s="78" t="str">
        <f>Erfassungstabelle!W377</f>
        <v/>
      </c>
      <c r="J17" s="79" t="str">
        <f>Erfassungstabelle!X377</f>
        <v/>
      </c>
      <c r="K17" s="78" t="str">
        <f>Erfassungstabelle!Y377</f>
        <v/>
      </c>
    </row>
    <row r="18" spans="1:11" ht="12.75" outlineLevel="1">
      <c r="A18" s="68"/>
      <c r="B18" s="70" t="s">
        <v>28</v>
      </c>
      <c r="C18" s="81" t="str">
        <f>Erfassungstabelle!Q407</f>
        <v/>
      </c>
      <c r="D18" s="78" t="str">
        <f>Erfassungstabelle!R407</f>
        <v/>
      </c>
      <c r="E18" s="81" t="str">
        <f>Erfassungstabelle!S407</f>
        <v/>
      </c>
      <c r="F18" s="81" t="str">
        <f>Erfassungstabelle!T407</f>
        <v/>
      </c>
      <c r="G18" s="82" t="str">
        <f>Erfassungstabelle!U407</f>
        <v/>
      </c>
      <c r="H18" s="78" t="str">
        <f>Erfassungstabelle!V407</f>
        <v/>
      </c>
      <c r="I18" s="78" t="str">
        <f>Erfassungstabelle!W407</f>
        <v/>
      </c>
      <c r="J18" s="79" t="str">
        <f>Erfassungstabelle!X407</f>
        <v/>
      </c>
      <c r="K18" s="78" t="str">
        <f>Erfassungstabelle!Y407</f>
        <v/>
      </c>
    </row>
    <row r="19" spans="1:11" ht="12.75" outlineLevel="1">
      <c r="A19" s="68"/>
      <c r="B19" s="70" t="s">
        <v>29</v>
      </c>
      <c r="C19" s="81" t="str">
        <f>Erfassungstabelle!Q437</f>
        <v/>
      </c>
      <c r="D19" s="78" t="str">
        <f>Erfassungstabelle!R437</f>
        <v/>
      </c>
      <c r="E19" s="81" t="str">
        <f>Erfassungstabelle!S437</f>
        <v/>
      </c>
      <c r="F19" s="81" t="str">
        <f>Erfassungstabelle!T437</f>
        <v/>
      </c>
      <c r="G19" s="82" t="str">
        <f>Erfassungstabelle!U437</f>
        <v/>
      </c>
      <c r="H19" s="78" t="str">
        <f>Erfassungstabelle!V437</f>
        <v/>
      </c>
      <c r="I19" s="78" t="str">
        <f>Erfassungstabelle!W437</f>
        <v/>
      </c>
      <c r="J19" s="79" t="str">
        <f>Erfassungstabelle!X437</f>
        <v/>
      </c>
      <c r="K19" s="78" t="str">
        <f>Erfassungstabelle!Y437</f>
        <v/>
      </c>
    </row>
    <row r="20" spans="1:11" ht="12.75" outlineLevel="1">
      <c r="A20" s="68"/>
      <c r="B20" s="70" t="s">
        <v>30</v>
      </c>
      <c r="C20" s="81" t="str">
        <f>Erfassungstabelle!Q467</f>
        <v/>
      </c>
      <c r="D20" s="78" t="str">
        <f>Erfassungstabelle!R467</f>
        <v/>
      </c>
      <c r="E20" s="81" t="str">
        <f>Erfassungstabelle!S467</f>
        <v/>
      </c>
      <c r="F20" s="81" t="str">
        <f>Erfassungstabelle!T467</f>
        <v/>
      </c>
      <c r="G20" s="82" t="str">
        <f>Erfassungstabelle!U467</f>
        <v/>
      </c>
      <c r="H20" s="78" t="str">
        <f>Erfassungstabelle!V467</f>
        <v/>
      </c>
      <c r="I20" s="78" t="str">
        <f>Erfassungstabelle!W467</f>
        <v/>
      </c>
      <c r="J20" s="79" t="str">
        <f>Erfassungstabelle!X467</f>
        <v/>
      </c>
      <c r="K20" s="78" t="str">
        <f>Erfassungstabelle!Y467</f>
        <v/>
      </c>
    </row>
    <row r="21" spans="1:11" ht="12.75" outlineLevel="1">
      <c r="A21" s="68"/>
      <c r="B21" s="70" t="s">
        <v>31</v>
      </c>
      <c r="C21" s="81" t="str">
        <f>Erfassungstabelle!Q497</f>
        <v/>
      </c>
      <c r="D21" s="78" t="str">
        <f>Erfassungstabelle!R497</f>
        <v/>
      </c>
      <c r="E21" s="81" t="str">
        <f>Erfassungstabelle!S497</f>
        <v/>
      </c>
      <c r="F21" s="81" t="str">
        <f>Erfassungstabelle!T497</f>
        <v/>
      </c>
      <c r="G21" s="82" t="str">
        <f>Erfassungstabelle!U497</f>
        <v/>
      </c>
      <c r="H21" s="78" t="str">
        <f>Erfassungstabelle!V497</f>
        <v/>
      </c>
      <c r="I21" s="78" t="str">
        <f>Erfassungstabelle!W497</f>
        <v/>
      </c>
      <c r="J21" s="79" t="str">
        <f>Erfassungstabelle!X497</f>
        <v/>
      </c>
      <c r="K21" s="78" t="str">
        <f>Erfassungstabelle!Y497</f>
        <v/>
      </c>
    </row>
    <row r="22" spans="1:11" ht="12.75" outlineLevel="1">
      <c r="A22" s="68"/>
      <c r="B22" s="70" t="s">
        <v>32</v>
      </c>
      <c r="C22" s="81" t="str">
        <f>Erfassungstabelle!Q527</f>
        <v/>
      </c>
      <c r="D22" s="78" t="str">
        <f>Erfassungstabelle!R527</f>
        <v/>
      </c>
      <c r="E22" s="81" t="str">
        <f>Erfassungstabelle!S527</f>
        <v/>
      </c>
      <c r="F22" s="81" t="str">
        <f>Erfassungstabelle!T527</f>
        <v/>
      </c>
      <c r="G22" s="82" t="str">
        <f>Erfassungstabelle!U527</f>
        <v/>
      </c>
      <c r="H22" s="78" t="str">
        <f>Erfassungstabelle!V527</f>
        <v/>
      </c>
      <c r="I22" s="78" t="str">
        <f>Erfassungstabelle!W527</f>
        <v/>
      </c>
      <c r="J22" s="79" t="str">
        <f>Erfassungstabelle!X527</f>
        <v/>
      </c>
      <c r="K22" s="78" t="str">
        <f>Erfassungstabelle!Y527</f>
        <v/>
      </c>
    </row>
    <row r="23" spans="1:11" ht="12.75">
      <c r="A23" s="73">
        <v>2015</v>
      </c>
      <c r="B23" s="80" t="s">
        <v>36</v>
      </c>
      <c r="C23" s="84" t="str">
        <f>Erfassungstabelle!Q528</f>
        <v/>
      </c>
      <c r="D23" s="84" t="str">
        <f>Erfassungstabelle!R528</f>
        <v/>
      </c>
      <c r="E23" s="84" t="str">
        <f>Erfassungstabelle!S528</f>
        <v/>
      </c>
      <c r="F23" s="84" t="str">
        <f>Erfassungstabelle!T528</f>
        <v/>
      </c>
      <c r="G23" s="85" t="str">
        <f>Erfassungstabelle!U528</f>
        <v/>
      </c>
      <c r="H23" s="84" t="str">
        <f>Erfassungstabelle!V528</f>
        <v/>
      </c>
      <c r="I23" s="84" t="str">
        <f>Erfassungstabelle!W528</f>
        <v/>
      </c>
      <c r="J23" s="86" t="str">
        <f>Erfassungstabelle!X528</f>
        <v/>
      </c>
      <c r="K23" s="84" t="str">
        <f>Erfassungstabelle!Y528</f>
        <v/>
      </c>
    </row>
    <row r="24" spans="1:11" ht="12.75" outlineLevel="1">
      <c r="A24" s="68"/>
      <c r="B24" s="70" t="s">
        <v>21</v>
      </c>
      <c r="C24" s="69"/>
      <c r="D24" s="83"/>
      <c r="E24" s="69"/>
      <c r="F24" s="69"/>
      <c r="G24" s="82"/>
      <c r="H24" s="83"/>
      <c r="I24" s="83"/>
      <c r="J24" s="79"/>
      <c r="K24" s="83"/>
    </row>
    <row r="25" spans="1:11" ht="12.75" outlineLevel="1">
      <c r="A25" s="68"/>
      <c r="B25" s="70" t="s">
        <v>22</v>
      </c>
      <c r="C25" s="69"/>
      <c r="D25" s="83"/>
      <c r="E25" s="69"/>
      <c r="F25" s="69"/>
      <c r="G25" s="82"/>
      <c r="H25" s="83"/>
      <c r="I25" s="83"/>
      <c r="J25" s="79"/>
      <c r="K25" s="83"/>
    </row>
    <row r="26" spans="1:11" ht="12.75" outlineLevel="1">
      <c r="A26" s="68"/>
      <c r="B26" s="70" t="s">
        <v>23</v>
      </c>
      <c r="C26" s="69"/>
      <c r="D26" s="83"/>
      <c r="E26" s="69"/>
      <c r="F26" s="69"/>
      <c r="G26" s="82"/>
      <c r="H26" s="83"/>
      <c r="I26" s="83"/>
      <c r="J26" s="79"/>
      <c r="K26" s="83"/>
    </row>
    <row r="27" spans="1:11" ht="12.75" outlineLevel="1">
      <c r="A27" s="68"/>
      <c r="B27" s="70" t="s">
        <v>24</v>
      </c>
      <c r="C27" s="69"/>
      <c r="D27" s="83"/>
      <c r="E27" s="69"/>
      <c r="F27" s="69"/>
      <c r="G27" s="82"/>
      <c r="H27" s="83"/>
      <c r="I27" s="83"/>
      <c r="J27" s="79"/>
      <c r="K27" s="83"/>
    </row>
    <row r="28" spans="1:11" ht="12.75" outlineLevel="1">
      <c r="A28" s="68"/>
      <c r="B28" s="70" t="s">
        <v>25</v>
      </c>
      <c r="C28" s="69"/>
      <c r="D28" s="83"/>
      <c r="E28" s="69"/>
      <c r="F28" s="69"/>
      <c r="G28" s="82"/>
      <c r="H28" s="83"/>
      <c r="I28" s="83"/>
      <c r="J28" s="79"/>
      <c r="K28" s="83"/>
    </row>
    <row r="29" spans="1:11" ht="12.75" outlineLevel="1">
      <c r="A29" s="68">
        <v>2016</v>
      </c>
      <c r="B29" s="70" t="s">
        <v>26</v>
      </c>
      <c r="C29" s="69"/>
      <c r="D29" s="83"/>
      <c r="E29" s="69"/>
      <c r="F29" s="69"/>
      <c r="G29" s="82"/>
      <c r="H29" s="83"/>
      <c r="I29" s="83"/>
      <c r="J29" s="79"/>
      <c r="K29" s="83"/>
    </row>
    <row r="30" spans="1:11" ht="12.75" outlineLevel="1">
      <c r="A30" s="68"/>
      <c r="B30" s="70" t="s">
        <v>27</v>
      </c>
      <c r="C30" s="69"/>
      <c r="D30" s="83"/>
      <c r="E30" s="69"/>
      <c r="F30" s="69"/>
      <c r="G30" s="82"/>
      <c r="H30" s="83"/>
      <c r="I30" s="83"/>
      <c r="J30" s="79"/>
      <c r="K30" s="83"/>
    </row>
    <row r="31" spans="1:11" ht="12.75" outlineLevel="1">
      <c r="A31" s="68"/>
      <c r="B31" s="70" t="s">
        <v>28</v>
      </c>
      <c r="C31" s="69"/>
      <c r="D31" s="83"/>
      <c r="E31" s="69"/>
      <c r="F31" s="69"/>
      <c r="G31" s="82"/>
      <c r="H31" s="83"/>
      <c r="I31" s="83"/>
      <c r="J31" s="79"/>
      <c r="K31" s="83"/>
    </row>
    <row r="32" spans="1:11" ht="12.75" outlineLevel="1">
      <c r="A32" s="68"/>
      <c r="B32" s="70" t="s">
        <v>29</v>
      </c>
      <c r="C32" s="69"/>
      <c r="D32" s="83"/>
      <c r="E32" s="69"/>
      <c r="F32" s="69"/>
      <c r="G32" s="82"/>
      <c r="H32" s="83"/>
      <c r="I32" s="83"/>
      <c r="J32" s="79"/>
      <c r="K32" s="83"/>
    </row>
    <row r="33" spans="1:11" ht="12.75" outlineLevel="1">
      <c r="A33" s="68"/>
      <c r="B33" s="70" t="s">
        <v>30</v>
      </c>
      <c r="C33" s="69"/>
      <c r="D33" s="83"/>
      <c r="E33" s="69"/>
      <c r="F33" s="69"/>
      <c r="G33" s="82"/>
      <c r="H33" s="83"/>
      <c r="I33" s="83"/>
      <c r="J33" s="79"/>
      <c r="K33" s="83"/>
    </row>
    <row r="34" spans="1:11" ht="12.75" outlineLevel="1">
      <c r="A34" s="68"/>
      <c r="B34" s="70" t="s">
        <v>31</v>
      </c>
      <c r="C34" s="69"/>
      <c r="D34" s="83"/>
      <c r="E34" s="69"/>
      <c r="F34" s="69"/>
      <c r="G34" s="82"/>
      <c r="H34" s="83"/>
      <c r="I34" s="83"/>
      <c r="J34" s="79"/>
      <c r="K34" s="83"/>
    </row>
    <row r="35" spans="1:11" ht="12.75" outlineLevel="1">
      <c r="A35" s="68"/>
      <c r="B35" s="70" t="s">
        <v>32</v>
      </c>
      <c r="C35" s="69"/>
      <c r="D35" s="83"/>
      <c r="E35" s="69"/>
      <c r="F35" s="69"/>
      <c r="G35" s="82"/>
      <c r="H35" s="83"/>
      <c r="I35" s="83"/>
      <c r="J35" s="79"/>
      <c r="K35" s="83"/>
    </row>
    <row r="36" spans="1:11" ht="12.75">
      <c r="A36" s="73">
        <v>2016</v>
      </c>
      <c r="B36" s="80" t="s">
        <v>36</v>
      </c>
      <c r="C36" s="80"/>
      <c r="D36" s="80"/>
      <c r="E36" s="80"/>
      <c r="F36" s="80"/>
      <c r="G36" s="85"/>
      <c r="H36" s="80"/>
      <c r="I36" s="80"/>
      <c r="J36" s="86"/>
      <c r="K36" s="80"/>
    </row>
    <row r="37" ht="12.75">
      <c r="G37" s="77"/>
    </row>
    <row r="38" ht="12.75">
      <c r="G38" s="77"/>
    </row>
    <row r="39" ht="12.75">
      <c r="G39" s="77"/>
    </row>
    <row r="40" ht="12.75">
      <c r="G40" s="77"/>
    </row>
    <row r="41" ht="12.75">
      <c r="G41" s="77"/>
    </row>
    <row r="42" ht="12.75">
      <c r="G42" s="77"/>
    </row>
    <row r="43" ht="12.75">
      <c r="G43" s="77"/>
    </row>
    <row r="44" ht="12.75">
      <c r="G44" s="77"/>
    </row>
    <row r="45" ht="12.75">
      <c r="G45" s="77"/>
    </row>
    <row r="46" ht="12.75">
      <c r="G46" s="77"/>
    </row>
    <row r="47" ht="12.75">
      <c r="G47" s="77"/>
    </row>
    <row r="48" ht="12.75">
      <c r="G48" s="77"/>
    </row>
    <row r="49" ht="12.75">
      <c r="G49" s="77"/>
    </row>
    <row r="50" ht="12.75">
      <c r="G50" s="77"/>
    </row>
    <row r="51" ht="12.75">
      <c r="G51" s="77"/>
    </row>
    <row r="52" ht="12.75">
      <c r="G52" s="77"/>
    </row>
    <row r="53" ht="12.75">
      <c r="G53" s="77"/>
    </row>
    <row r="54" ht="12.75">
      <c r="G54" s="77"/>
    </row>
    <row r="55" ht="12.75">
      <c r="G55" s="77"/>
    </row>
    <row r="56" ht="12.75">
      <c r="G56" s="77"/>
    </row>
    <row r="57" ht="12.75">
      <c r="G57" s="77"/>
    </row>
    <row r="58" ht="12.75">
      <c r="G58" s="77"/>
    </row>
    <row r="59" ht="12.75">
      <c r="G59" s="77"/>
    </row>
    <row r="60" ht="12.75">
      <c r="G60" s="77"/>
    </row>
    <row r="61" ht="12.75">
      <c r="G61" s="77"/>
    </row>
    <row r="62" ht="12.75">
      <c r="G62" s="77"/>
    </row>
    <row r="63" ht="12.75">
      <c r="G63" s="77"/>
    </row>
    <row r="64" ht="12.75">
      <c r="G64" s="77"/>
    </row>
    <row r="65" ht="12.75">
      <c r="G65" s="77"/>
    </row>
    <row r="66" ht="12.75">
      <c r="G66" s="77"/>
    </row>
    <row r="67" ht="12.75">
      <c r="G67" s="77"/>
    </row>
    <row r="68" ht="12.75">
      <c r="G68" s="77"/>
    </row>
    <row r="69" ht="12.75">
      <c r="G69" s="77"/>
    </row>
    <row r="70" ht="12.75">
      <c r="G70" s="77"/>
    </row>
    <row r="71" ht="12.75">
      <c r="G71" s="77"/>
    </row>
    <row r="72" ht="12.75">
      <c r="G72" s="77"/>
    </row>
    <row r="73" ht="12.75">
      <c r="G73" s="77"/>
    </row>
    <row r="74" ht="12.75">
      <c r="G74" s="77"/>
    </row>
    <row r="75" ht="12.75">
      <c r="G75" s="77"/>
    </row>
    <row r="76" ht="12.75">
      <c r="G76" s="77"/>
    </row>
    <row r="77" ht="12.75">
      <c r="G77" s="77"/>
    </row>
    <row r="78" ht="12.75">
      <c r="G78" s="77"/>
    </row>
    <row r="79" ht="12.75">
      <c r="G79" s="77"/>
    </row>
    <row r="80" ht="12.75">
      <c r="G80" s="77"/>
    </row>
    <row r="81" ht="12.75">
      <c r="G81" s="77"/>
    </row>
    <row r="82" ht="12.75">
      <c r="G82" s="77"/>
    </row>
    <row r="83" ht="12.75">
      <c r="G83" s="77"/>
    </row>
    <row r="84" ht="12.75">
      <c r="G84" s="77"/>
    </row>
    <row r="85" ht="12.75">
      <c r="G85" s="77"/>
    </row>
    <row r="86" ht="12.75">
      <c r="G86" s="77"/>
    </row>
    <row r="87" ht="12.75">
      <c r="G87" s="77"/>
    </row>
    <row r="88" ht="12.75">
      <c r="G88" s="77"/>
    </row>
    <row r="89" ht="12.75">
      <c r="G89" s="77"/>
    </row>
    <row r="90" ht="12.75">
      <c r="G90" s="77"/>
    </row>
    <row r="91" ht="12.75">
      <c r="G91" s="77"/>
    </row>
    <row r="92" ht="12.75">
      <c r="G92" s="77"/>
    </row>
    <row r="93" ht="12.75">
      <c r="G93" s="77"/>
    </row>
    <row r="94" ht="12.75">
      <c r="G94" s="77"/>
    </row>
    <row r="95" ht="12.75">
      <c r="G95" s="77"/>
    </row>
    <row r="96" ht="12.75">
      <c r="G96" s="77"/>
    </row>
    <row r="97" ht="12.75">
      <c r="G97" s="77"/>
    </row>
    <row r="98" ht="12.75">
      <c r="G98" s="77"/>
    </row>
    <row r="99" ht="12.75">
      <c r="G99" s="77"/>
    </row>
    <row r="100" ht="12.75">
      <c r="G100" s="77"/>
    </row>
    <row r="101" ht="12.75">
      <c r="G101" s="77"/>
    </row>
    <row r="102" ht="12.75">
      <c r="G102" s="77"/>
    </row>
    <row r="103" ht="12.75">
      <c r="G103" s="77"/>
    </row>
    <row r="104" ht="12.75">
      <c r="G104" s="77"/>
    </row>
    <row r="105" ht="12.75">
      <c r="G105" s="77"/>
    </row>
    <row r="106" ht="12.75">
      <c r="G106" s="77"/>
    </row>
    <row r="107" ht="12.75">
      <c r="G107" s="77"/>
    </row>
    <row r="108" ht="12.75">
      <c r="G108" s="77"/>
    </row>
    <row r="109" ht="12.75">
      <c r="G109" s="77"/>
    </row>
    <row r="110" ht="12.75">
      <c r="G110" s="77"/>
    </row>
    <row r="111" ht="12.75">
      <c r="G111" s="77"/>
    </row>
    <row r="112" ht="12.75">
      <c r="G112" s="77"/>
    </row>
    <row r="113" ht="12.75">
      <c r="G113" s="77"/>
    </row>
    <row r="114" ht="12.75">
      <c r="G114" s="77"/>
    </row>
    <row r="115" ht="12.75">
      <c r="G115" s="77"/>
    </row>
    <row r="116" ht="12.75">
      <c r="G116" s="77"/>
    </row>
    <row r="117" ht="12.75">
      <c r="G117" s="77"/>
    </row>
    <row r="118" ht="12.75">
      <c r="G118" s="77"/>
    </row>
    <row r="119" ht="12.75">
      <c r="G119" s="77"/>
    </row>
    <row r="120" ht="12.75">
      <c r="G120" s="77"/>
    </row>
    <row r="121" ht="12.75">
      <c r="G121" s="77"/>
    </row>
    <row r="122" ht="12.75">
      <c r="G122" s="77"/>
    </row>
    <row r="123" ht="12.75">
      <c r="G123" s="77"/>
    </row>
    <row r="124" ht="12.75">
      <c r="G124" s="77"/>
    </row>
    <row r="125" ht="12.75">
      <c r="G125" s="77"/>
    </row>
    <row r="126" ht="12.75">
      <c r="G126" s="77"/>
    </row>
    <row r="127" ht="12.75">
      <c r="G127" s="77"/>
    </row>
    <row r="128" ht="12.75">
      <c r="G128" s="77"/>
    </row>
    <row r="129" ht="12.75">
      <c r="G129" s="77"/>
    </row>
    <row r="130" ht="12.75">
      <c r="G130" s="77"/>
    </row>
    <row r="131" ht="12.75">
      <c r="G131" s="77"/>
    </row>
    <row r="132" ht="12.75">
      <c r="G132" s="77"/>
    </row>
    <row r="133" ht="12.75">
      <c r="G133" s="77"/>
    </row>
    <row r="134" ht="12.75">
      <c r="G134" s="77"/>
    </row>
    <row r="135" ht="12.75">
      <c r="G135" s="77"/>
    </row>
    <row r="136" ht="12.75">
      <c r="G136" s="77"/>
    </row>
    <row r="137" ht="12.75">
      <c r="G137" s="77"/>
    </row>
    <row r="138" ht="12.75">
      <c r="G138" s="77"/>
    </row>
    <row r="139" ht="12.75">
      <c r="G139" s="77"/>
    </row>
    <row r="140" ht="12.75">
      <c r="G140" s="77"/>
    </row>
    <row r="141" ht="12.75">
      <c r="G141" s="77"/>
    </row>
    <row r="142" ht="12.75">
      <c r="G142" s="77"/>
    </row>
    <row r="143" ht="12.75">
      <c r="G143" s="77"/>
    </row>
    <row r="144" ht="12.75">
      <c r="G144" s="77"/>
    </row>
    <row r="145" ht="12.75">
      <c r="G145" s="77"/>
    </row>
    <row r="146" ht="12.75">
      <c r="G146" s="77"/>
    </row>
    <row r="147" ht="12.75">
      <c r="G147" s="77"/>
    </row>
    <row r="148" ht="12.75">
      <c r="G148" s="77"/>
    </row>
    <row r="149" ht="12.75">
      <c r="G149" s="77"/>
    </row>
    <row r="150" ht="12.75">
      <c r="G150" s="77"/>
    </row>
    <row r="151" ht="12.75">
      <c r="G151" s="77"/>
    </row>
    <row r="152" ht="12.75">
      <c r="G152" s="77"/>
    </row>
    <row r="153" ht="12.75">
      <c r="G153" s="77"/>
    </row>
    <row r="154" ht="12.75">
      <c r="G154" s="77"/>
    </row>
    <row r="155" ht="12.75">
      <c r="G155" s="77"/>
    </row>
    <row r="156" ht="12.75">
      <c r="G156" s="77"/>
    </row>
    <row r="157" ht="12.75">
      <c r="G157" s="77"/>
    </row>
    <row r="158" ht="12.75">
      <c r="G158" s="77"/>
    </row>
    <row r="159" ht="12.75">
      <c r="G159" s="77"/>
    </row>
    <row r="160" ht="12.75">
      <c r="G160" s="77"/>
    </row>
    <row r="161" ht="12.75">
      <c r="G161" s="77"/>
    </row>
    <row r="162" ht="12.75">
      <c r="G162" s="77"/>
    </row>
    <row r="163" ht="12.75">
      <c r="G163" s="77"/>
    </row>
    <row r="164" ht="12.75">
      <c r="G164" s="77"/>
    </row>
    <row r="165" ht="12.75">
      <c r="G165" s="77"/>
    </row>
    <row r="166" ht="12.75">
      <c r="G166" s="77"/>
    </row>
  </sheetData>
  <sheetProtection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Fuckerer Giovanni</dc:creator>
  <cp:keywords/>
  <dc:description/>
  <cp:lastModifiedBy>Thomas Witt</cp:lastModifiedBy>
  <cp:lastPrinted>2015-06-23T11:01:54Z</cp:lastPrinted>
  <dcterms:created xsi:type="dcterms:W3CDTF">2012-01-27T15:06:41Z</dcterms:created>
  <dcterms:modified xsi:type="dcterms:W3CDTF">2015-08-09T13:49:18Z</dcterms:modified>
  <cp:category/>
  <cp:version/>
  <cp:contentType/>
  <cp:contentStatus/>
</cp:coreProperties>
</file>